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ycamosun-my.sharepoint.com/personal/c0531249_camosun_ca/Documents/Year 3 Capstone/ECET 290 Project/ASHES/Hardware/Purchasing/"/>
    </mc:Choice>
  </mc:AlternateContent>
  <xr:revisionPtr revIDLastSave="1636" documentId="8_{E44258F9-D321-4E1D-B558-E70BAEF6DF85}" xr6:coauthVersionLast="47" xr6:coauthVersionMax="47" xr10:uidLastSave="{AB4F6632-7E84-4D38-9FD9-5203E0193E86}"/>
  <bookViews>
    <workbookView xWindow="-120" yWindow="-120" windowWidth="29040" windowHeight="15840" xr2:uid="{73FD0813-B036-4C07-B1DE-787561A46CBA}"/>
  </bookViews>
  <sheets>
    <sheet name="ReadMe" sheetId="6" r:id="rId1"/>
    <sheet name="BillOfMaterials" sheetId="5" r:id="rId2"/>
    <sheet name="Solenoids" sheetId="1" r:id="rId3"/>
    <sheet name="Sensors" sheetId="2" r:id="rId4"/>
    <sheet name="Power Management" sheetId="3" r:id="rId5"/>
    <sheet name="Solar Panel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5" l="1"/>
  <c r="N5" i="5"/>
  <c r="N4" i="5"/>
  <c r="D6" i="5" l="1"/>
  <c r="D5" i="5"/>
  <c r="D4" i="5"/>
  <c r="G8" i="2" l="1"/>
  <c r="G10" i="2"/>
  <c r="G9" i="2"/>
  <c r="G7" i="2"/>
</calcChain>
</file>

<file path=xl/sharedStrings.xml><?xml version="1.0" encoding="utf-8"?>
<sst xmlns="http://schemas.openxmlformats.org/spreadsheetml/2006/main" count="422" uniqueCount="268">
  <si>
    <t>Component Name</t>
  </si>
  <si>
    <t>Part Number</t>
  </si>
  <si>
    <t>Est. cost (ea)</t>
  </si>
  <si>
    <t>Rated voltage</t>
  </si>
  <si>
    <t>Current at rated V</t>
  </si>
  <si>
    <t>Fluid control valve Solenoids</t>
  </si>
  <si>
    <t>Actuating life (cycles)</t>
  </si>
  <si>
    <t>Plastic Water Solenoid Valve</t>
  </si>
  <si>
    <t>Link</t>
  </si>
  <si>
    <t>Manufacturer</t>
  </si>
  <si>
    <t>Adafruit Industries LLC </t>
  </si>
  <si>
    <t>Notes</t>
  </si>
  <si>
    <t>0.02-0.8</t>
  </si>
  <si>
    <t>Operating pressure (Mpa)</t>
  </si>
  <si>
    <t>997 Adafruit Industries LLC | Industrial Automation and Controls | DigiKey</t>
  </si>
  <si>
    <t>0-75</t>
  </si>
  <si>
    <t>Lead time (days)</t>
  </si>
  <si>
    <t>1528-2003-ND</t>
  </si>
  <si>
    <t>2/2 Normally Closed Solenoid Valve Panel Mount</t>
  </si>
  <si>
    <t>1597-1478-ND</t>
  </si>
  <si>
    <t>Seeed Technology Co., Ltd</t>
  </si>
  <si>
    <t>0-120</t>
  </si>
  <si>
    <t>111990004 Seeed Technology Co., Ltd | Industrial Automation and Controls | DigiKey</t>
  </si>
  <si>
    <t>Shipping from US</t>
  </si>
  <si>
    <t>Connection Method</t>
  </si>
  <si>
    <t>RAIN BIRD 3/4" Inline Valve</t>
  </si>
  <si>
    <t>Threaded 1/2" NPS
Free hanging in line
Male threads</t>
  </si>
  <si>
    <t>Threaded 1/2" BSP 
Panel mount
Male threads</t>
  </si>
  <si>
    <t>Operating Tempurature C</t>
  </si>
  <si>
    <t>0.103-1.03</t>
  </si>
  <si>
    <t>0-52</t>
  </si>
  <si>
    <t>Requires AC 60Hz</t>
  </si>
  <si>
    <t>Threaded 3/4" MPT
Inline mount
Female threads</t>
  </si>
  <si>
    <t>RAIN BIRD 3/4" Inline Valve | The Home Depot Canada</t>
  </si>
  <si>
    <t>Rain Bird Corporation</t>
  </si>
  <si>
    <t>Orbit 3/4-inch FPT Auto Inline Valve</t>
  </si>
  <si>
    <t>Orbit 3/4-inch FPT Auto Inline Valve | The Home Depot Canada</t>
  </si>
  <si>
    <t>Orbit Irrigation Products, LLC</t>
  </si>
  <si>
    <t>Low-Power Humidity and Temperature Digital Sensors</t>
  </si>
  <si>
    <t>Texas Instruments</t>
  </si>
  <si>
    <t>Accuracy</t>
  </si>
  <si>
    <t>Interface Type</t>
  </si>
  <si>
    <t>Operating Temp (°C)</t>
  </si>
  <si>
    <t>Lead Time (days)</t>
  </si>
  <si>
    <t>Response Time (s)</t>
  </si>
  <si>
    <t>Rated voltage (V)</t>
  </si>
  <si>
    <t>Current Consumption (A)</t>
  </si>
  <si>
    <t>Both Humidity and Tempurature</t>
  </si>
  <si>
    <t>ENS210-LQFM ScioSense | Sensors, Transducers | DigiKey</t>
  </si>
  <si>
    <t>I2C</t>
  </si>
  <si>
    <t>ENS210-LQFM</t>
  </si>
  <si>
    <t>ScioSense</t>
  </si>
  <si>
    <t>Relative Humidity and Temperature
Sensor</t>
  </si>
  <si>
    <t>RH + Temp Sensor</t>
  </si>
  <si>
    <t>Resolution (bits)</t>
  </si>
  <si>
    <t>4th Gen. Relative Humidity and Temperature Sensor</t>
  </si>
  <si>
    <t>SHT40-AD1B-R3</t>
  </si>
  <si>
    <t>Sensirion AG</t>
  </si>
  <si>
    <t>SHT40-AD1B-R3 Sensirion AG | Sensors, Transducers | DigiKey</t>
  </si>
  <si>
    <t>Particulate</t>
  </si>
  <si>
    <t>Barometric Pressure</t>
  </si>
  <si>
    <t>Mounting Type</t>
  </si>
  <si>
    <t>Surface</t>
  </si>
  <si>
    <t>5183 Adafruit Industries LLC | Sensors, Transducers | DigiKey</t>
  </si>
  <si>
    <t>Adafruit Industries LLC</t>
  </si>
  <si>
    <t>through hole</t>
  </si>
  <si>
    <t>101020613 Seeed Technology Co., Ltd | Sensors, Transducers | DigiKey</t>
  </si>
  <si>
    <t>Expensive</t>
  </si>
  <si>
    <t>Seeed Technology Inc</t>
  </si>
  <si>
    <t>3.3, 5</t>
  </si>
  <si>
    <t>-10 to 60</t>
  </si>
  <si>
    <t>Adafruit bq25185 USB / DC / Solar Lithium Ion/Polymer charger : ID 6091 : Adafruit Industries, Unique &amp; fun DIY electronics and kits</t>
  </si>
  <si>
    <t>Through hole</t>
  </si>
  <si>
    <t>-40 to 125</t>
  </si>
  <si>
    <t>Est. cost (ea)(CAD)</t>
  </si>
  <si>
    <t>adafruit/Texas Instruments</t>
  </si>
  <si>
    <t>Adafruit bq25185 USB / DC / Solar Lithium Ion/Polymer charger</t>
  </si>
  <si>
    <t>Vin min (V)</t>
  </si>
  <si>
    <t>Vin max (V)</t>
  </si>
  <si>
    <t>Power Managemnt</t>
  </si>
  <si>
    <t>SHT-30 MESH-PROTECTED WEATHER-PR</t>
  </si>
  <si>
    <t>1528-4099-ND</t>
  </si>
  <si>
    <t>4099 Adafruit Industries LLC | Sensors, Transducers | DigiKey</t>
  </si>
  <si>
    <t>free hanging/user defined</t>
  </si>
  <si>
    <t xml:space="preserve">designed to be submersible in water
SHT30 in a probe
</t>
  </si>
  <si>
    <t>DFRobot</t>
  </si>
  <si>
    <t>1738-SEN0385-ND</t>
  </si>
  <si>
    <t>SHT31 WEATHER-PROOF TEMPERATURE</t>
  </si>
  <si>
    <t>SEN0385 DFRobot | Sensors, Transducers | DigiKey</t>
  </si>
  <si>
    <t>SHT31 in a probe</t>
  </si>
  <si>
    <t>Min Temp (°C)</t>
  </si>
  <si>
    <t>Max Temp (°C)</t>
  </si>
  <si>
    <t>RH Accuracy (±%)</t>
  </si>
  <si>
    <t>Accuracy (±°C)</t>
  </si>
  <si>
    <t>min voltage (V)</t>
  </si>
  <si>
    <t>max voltage (V)</t>
  </si>
  <si>
    <t>DHT20 - AHT20 PIN MODULE</t>
  </si>
  <si>
    <t>Solar Panels</t>
  </si>
  <si>
    <t>Power (Watts) Max</t>
  </si>
  <si>
    <t>Current @ Pmpp</t>
  </si>
  <si>
    <t>Voltage @ Pmpp</t>
  </si>
  <si>
    <t>Isc (A)</t>
  </si>
  <si>
    <t>Voc (V)</t>
  </si>
  <si>
    <t>Max Operating Temp (°C)</t>
  </si>
  <si>
    <t>Min Operating Temp (°C)</t>
  </si>
  <si>
    <t>Type</t>
  </si>
  <si>
    <t>MONOCRYSTALN SOLR CELL</t>
  </si>
  <si>
    <t>1597-1415-ND</t>
  </si>
  <si>
    <t>313070002 Seeed Technology Co., Ltd | Sensors, Transducers | DigiKey</t>
  </si>
  <si>
    <t>Not a very informative datasheet</t>
  </si>
  <si>
    <t>Monocrystalline</t>
  </si>
  <si>
    <t>1528-5367-ND</t>
  </si>
  <si>
    <t>5V 5W SOLAR PANEL - ETFE - VOLTA</t>
  </si>
  <si>
    <t>Datasheet missing on Digikey</t>
  </si>
  <si>
    <t>5367 Adafruit Industries LLC | Sensors, Transducers | DigiKey</t>
  </si>
  <si>
    <t>114992711 Seeed Technology Co., Ltd | Sensors, Transducers | DigiKey</t>
  </si>
  <si>
    <t>Expensive and large
over 1'x9"</t>
  </si>
  <si>
    <t>HIGH-EFFICIENCY WATERPROOF PV-12</t>
  </si>
  <si>
    <t>1597-114992711-ND</t>
  </si>
  <si>
    <t>POLYCR SOLAR CELL 5V</t>
  </si>
  <si>
    <t>4355-SP-53X30-4-DK-ND</t>
  </si>
  <si>
    <t>AMX Solar</t>
  </si>
  <si>
    <t>Polycrystalline</t>
  </si>
  <si>
    <t>SP-53X30-4-DK AMX Solar | Sensors, Transducers | DigiKey</t>
  </si>
  <si>
    <t>Tiny
comes in a pacl of 4 for $37.26</t>
  </si>
  <si>
    <t>MONOCRYSTALIN SOLAR CELL 2W 8.2V</t>
  </si>
  <si>
    <t>313070003 Seeed Technology Co., Ltd | Sensors, Transducers | DigiKey</t>
  </si>
  <si>
    <t>1597-1416-ND</t>
  </si>
  <si>
    <t>5368 Adafruit | Mouser Canada</t>
  </si>
  <si>
    <t>485-5368</t>
  </si>
  <si>
    <t>Solar Panels &amp; Solar Cells 5V 1.2W Solar Panel - ETFE - Voltaic P124</t>
  </si>
  <si>
    <t>Datasheet not found</t>
  </si>
  <si>
    <t>$10 more than the one above for .5 W
There's another .5 W less for another $10 less</t>
  </si>
  <si>
    <t>SM451K08L ANYSOLAR Ltd | Sensors, Transducers | DigiKey</t>
  </si>
  <si>
    <t>blah</t>
  </si>
  <si>
    <t>386 Adafruit Industries LLC | Sensors, Transducers | DigiKey</t>
  </si>
  <si>
    <t>The one in our arduino kits
We have 2 on hand</t>
  </si>
  <si>
    <t>DHT11</t>
  </si>
  <si>
    <t>Digital, custom 1 wire timing based protocol</t>
  </si>
  <si>
    <t>HDC2010YPAR</t>
  </si>
  <si>
    <t>Both Humidity and Tempurature
Better for breadboarding
Generation after our DHT11</t>
  </si>
  <si>
    <t>5183---DHT20</t>
  </si>
  <si>
    <t>Solar Power Manager 5V - DFRobot</t>
  </si>
  <si>
    <t>Don't think this is an improvement over Heltec's built in one</t>
  </si>
  <si>
    <t>DF Robot</t>
  </si>
  <si>
    <t>Solar Power Manager 5v V1.1</t>
  </si>
  <si>
    <t>DFR0559</t>
  </si>
  <si>
    <t>Max charging Current (A)</t>
  </si>
  <si>
    <t>Max Pin (W)</t>
  </si>
  <si>
    <t>Battery type</t>
  </si>
  <si>
    <t>LiPo</t>
  </si>
  <si>
    <t>LiPo/LiIon</t>
  </si>
  <si>
    <t>PowerBoost 1000 Charger - Rechargeable 5V Lipo USB Boost @ 1A - 1000C</t>
  </si>
  <si>
    <t>Charging Voltage (V)</t>
  </si>
  <si>
    <t>-40 to 85</t>
  </si>
  <si>
    <t>PowerBoost 1000 Charger - Rechargeable 5V Lipo USB Boost @ 1A [1000C] : ID 2465 : Adafruit Industries, Unique &amp; fun DIY electronics and kits</t>
  </si>
  <si>
    <t>Designed for charge control, not solar.
DC-DC boost converter</t>
  </si>
  <si>
    <t>Solar Power Manager, Solar Power Management Module, for 6V~24V Solar Panel</t>
  </si>
  <si>
    <t>Screws/cables</t>
  </si>
  <si>
    <t>5 or 3.3</t>
  </si>
  <si>
    <t>Larger module
Includes single 18650 cell holder
MPPT</t>
  </si>
  <si>
    <t>waveshare</t>
  </si>
  <si>
    <t>Solar Power Management Module, for 6V~24V Solar Panel</t>
  </si>
  <si>
    <t>Solar Power Manager Module (D), Supports 6V~24V Solar Panel and Type-C Power Adapter, 5V/3A Regulated Output | Solar Power Manager (D)</t>
  </si>
  <si>
    <t>Very similar to the one above but for 3 18650s</t>
  </si>
  <si>
    <t>Solar Power Manager Module (D)</t>
  </si>
  <si>
    <t>Standalone Linear Li-lon Battery Charger with Thermal Regulation in SOP-8</t>
  </si>
  <si>
    <t>TP4056</t>
  </si>
  <si>
    <t>various clones</t>
  </si>
  <si>
    <t>Amazon.ca : tp4056</t>
  </si>
  <si>
    <t>-10 to 80</t>
  </si>
  <si>
    <t>Looks like this chip has been cloned a ton, beware of bad chips. Lots of equivalents</t>
  </si>
  <si>
    <t>-0.3</t>
  </si>
  <si>
    <t>Notes: Eric has an assortment of solar panel options, this was just a quick look at what is out there if we end up needing to order something.</t>
  </si>
  <si>
    <t>couldn’t find</t>
  </si>
  <si>
    <t>Notes: Not sure ecactly what we need for this. Maybe something specifically for solar, with mppt. 
Maybe we just need a power manager to protect the batteries.</t>
  </si>
  <si>
    <t>Notes: We will be testing with our DHT11s but will probably need something with a different protocol as we are looking specifically at I2C. We will likely use one of the probe options or build our own probe.
Havent looked closely at the other sensors yet.</t>
  </si>
  <si>
    <t xml:space="preserve">Notes: Solenoid has already been chosen. Need specs from Eric
</t>
  </si>
  <si>
    <t>CO2/CO</t>
  </si>
  <si>
    <t>PASCO2V15AUMA1 Infineon Technologies | Sensors, Transducers | DigiKey</t>
  </si>
  <si>
    <t>PASCO2V15AUMA1</t>
  </si>
  <si>
    <t>Carbon Dioxide (CO2) Sensor I2C</t>
  </si>
  <si>
    <t>Infineon Technologies</t>
  </si>
  <si>
    <t>0 to 50</t>
  </si>
  <si>
    <t>1mA @ 5V
10mA @ 3.3V</t>
  </si>
  <si>
    <t>Accuracy (±%)</t>
  </si>
  <si>
    <t>U91010001 Unitense | Sensors, Transducers | DigiKey</t>
  </si>
  <si>
    <t xml:space="preserve">-CO2
-Low operating tempurature range
-Max 85% humid or its broken
-Sensor accuracy may be affected when
 sampling rates exceed 1 meas/min
-Long response time
-Solder pads require reflow soldering
</t>
  </si>
  <si>
    <t>-Pins for through hole mounting</t>
  </si>
  <si>
    <t>PWM</t>
  </si>
  <si>
    <t>-10 to 50</t>
  </si>
  <si>
    <t>40s</t>
  </si>
  <si>
    <t>Unitense</t>
  </si>
  <si>
    <t>U91010001</t>
  </si>
  <si>
    <t>26mA</t>
  </si>
  <si>
    <t>T6793-5K Amphenol Advanced Sensors (Telaire) | Sensors, Transducers | DigiKey</t>
  </si>
  <si>
    <t/>
  </si>
  <si>
    <t>Breakout board
One cell
25V max input but 18V operational
Fault protection</t>
  </si>
  <si>
    <t>Control Node Assembly Materials</t>
  </si>
  <si>
    <t>Filament</t>
  </si>
  <si>
    <t>Perfboard</t>
  </si>
  <si>
    <t>Heltec V3</t>
  </si>
  <si>
    <t>SHT31 Weatherproof</t>
  </si>
  <si>
    <t>Name</t>
  </si>
  <si>
    <t>Merchant URL</t>
  </si>
  <si>
    <t>Quantity</t>
  </si>
  <si>
    <t>https://heltec.org/project/wifi-lora-32-v3/</t>
  </si>
  <si>
    <t>Price [CAD]</t>
  </si>
  <si>
    <t>Weight [g]</t>
  </si>
  <si>
    <t>Convience [1,5]</t>
  </si>
  <si>
    <t>URL</t>
  </si>
  <si>
    <t>Lead Time [Days]</t>
  </si>
  <si>
    <t>NOMA Lamp Housing</t>
  </si>
  <si>
    <t>https://www.canadiantire.ca/en/pdp/noma-colour-changing-120-lumen-cool-white-led-solar-landscape-spotlight-for-outdoor-patio-0521697p.html</t>
  </si>
  <si>
    <t>Adafruit bq25185</t>
  </si>
  <si>
    <t>https://www.adafruit.com/product/6091</t>
  </si>
  <si>
    <t>https://www.digikey.ca/en/products/detail/dfrobot/SEN0385/13590873?_gl=1*1mdkhe9*_up*MQ..&amp;gclid=22ee5c83ebc21be7a8c43447a9eea242&amp;gclsrc=3p.ds</t>
  </si>
  <si>
    <t>Silicon Ring Gasket</t>
  </si>
  <si>
    <t>GE Silicone II</t>
  </si>
  <si>
    <t>https://www.canadiantire.ca/en/pdp/ge-silicone-ii-multi-purpose-kitchen-bath-sealant-crack-waterproof-clear-82-8-ml-0670854p.html?utm_content=shopping&amp;gclsrc=aw.ds&amp;gad_source=1&amp;gad_campaignid=22678568362&amp;gbraid=0AAAAADojZpimEXnhpLuUviwzIVzmxMTmp&amp;gclid=CjwKCAiAlfvIBhA6EiwAcErpydaobGjlD0ssZo1WxvQvdSEbryeBKutaOZmo11lI2rqGBq0RcbqjkRoC7bcQAvD_BwE#store=932</t>
  </si>
  <si>
    <t>LPLS</t>
  </si>
  <si>
    <t>https://www.amazon.ca/Solenoid-Valve-Control-Electric-Accessory/dp/B07K8MR1CP/ref=sr_1_16?crid=1UD0ALWWO6EOE&amp;dib=eyJ2IjoiMSJ9.sbLTjVf6_t3jGdE80c-l-NUt4vtJ1ZY44VTjF7MmuLAz-FOat6kXHkB1Yq7UdoF-GG8WE6wjSkQTihvynaOe9JU9uKPfSa9ovxOkaJqMDZrCdkiSPvZqrNdb5jwR3b3WS6njBepjKMfjbzhYrOSOyRJIZ68rKYQDX8BmiQd759WA0VuNlATL5fTxM9TJLnigfsIYvV28yq07Rlzgi9QvLBRCV9kOy1zgyjUHnD5UoirahuJBJ47HMVWZBBgax-qupplXsjvLfu4HlTJogUJFp7aTa-5cHLyQtjwbnEFL0XU.yDfqEPsP8-cuxeHdwpjIJt0_CS8JKWPw0_tu_3whbO8&amp;dib_tag=se&amp;keywords=latching+solenoid&amp;qid=1764889921&amp;sprefix=latching+solenoi%2Caps%2C188&amp;sr=8-16</t>
  </si>
  <si>
    <t>https://www.digikey.ca/en/products/detail/c-k/AP2D200SWBE/2117602</t>
  </si>
  <si>
    <t>Push button</t>
  </si>
  <si>
    <t>IP68 Gland</t>
  </si>
  <si>
    <t>Iniu B41</t>
  </si>
  <si>
    <t>https://iniushop.com/en-ca/products/iniu-b41-portable-charger-15w-fast-charging-slimmest-10000mah</t>
  </si>
  <si>
    <t>Wire</t>
  </si>
  <si>
    <t>8Pos male Picoblade</t>
  </si>
  <si>
    <t>Picoblade crimps</t>
  </si>
  <si>
    <t>Double length Headers male dupont</t>
  </si>
  <si>
    <t>Dupont Male Header</t>
  </si>
  <si>
    <t>Battery prongs</t>
  </si>
  <si>
    <t>G to GHT adapter</t>
  </si>
  <si>
    <t>G Dual Swivel Fitting</t>
  </si>
  <si>
    <t>Width[cm]</t>
  </si>
  <si>
    <t>Length[cm]</t>
  </si>
  <si>
    <t>Depth[cm]</t>
  </si>
  <si>
    <t>ASHES PCB rev 2</t>
  </si>
  <si>
    <t>Pololu DRV8838</t>
  </si>
  <si>
    <t>https://www.pololu.com/product/2990</t>
  </si>
  <si>
    <t>8Pos female Picoblade</t>
  </si>
  <si>
    <t>6Pin Dupont Socket</t>
  </si>
  <si>
    <t>8Pin Dupont  Socket</t>
  </si>
  <si>
    <t>USB-C F to M</t>
  </si>
  <si>
    <t>https://www.digikey.ca/en/products/detail/assmann-wsw-components/A-USB32C-32C-050-2/19200443</t>
  </si>
  <si>
    <t>Right angle USB A to C</t>
  </si>
  <si>
    <t>https://www.amazon.ca/dp/B0725Z7XMK?ref=ppx_yo2ov_dt_b_fed_asin_title&amp;th=1</t>
  </si>
  <si>
    <t>https://www.digikey.ca/en/products/detail/sparkfun-electronics/18724/15766078?s=N4IgjCBcpgbATAViqAxlAZgQwDYGcBTAGhAHsoBtcAdgDoAORAAgDUQSxbm2T5X2Q8WgBYAzPxLcBiLhJAzqYObGW0ADNVVg%2BPELFm668enO2mpHfQE4dAsHVHD%2BAXRIAHAC5QQAVQB2AJYeAPIYALIEWHgArgBOBCAAvpbwsCgg6JDY%2BMRklOBgakwAtgCCdrSwmmUCsEU1riCe3v5BoRFRcQnJ4Fb0VumZ2YQk5JBUaiDOPQC0adAZUB6x0bljVKJTswMLmcuro-kQ0z3w%2BXikOFixTG5YfgQ4W0A</t>
  </si>
  <si>
    <t>Solar Panel</t>
  </si>
  <si>
    <t>https://www.digikey.ca/en/products/detail/molex/0530480810/242870</t>
  </si>
  <si>
    <t>NOMA Assembly Materials</t>
  </si>
  <si>
    <t>https://www.digikey.ca/en/products/detail/sullins-connector-solutions/PPTC061LFBN-RC/810145</t>
  </si>
  <si>
    <t>https://www.digikey.ca/en/products/detail/molex/0510210800/242848</t>
  </si>
  <si>
    <t>https://www.digikey.ca/en/products/detail/molex/0500798001/16720274</t>
  </si>
  <si>
    <t>https://www.digikey.ca/en/products/detail/w%C3%BCrth-elektronik/61300811821/17737805</t>
  </si>
  <si>
    <t>https://elexprep.wixsite.com/ashes</t>
  </si>
  <si>
    <t>https://www.digikey.ca/en/products/detail/w%C3%BCrth-elektronik/61300611121/4846833</t>
  </si>
  <si>
    <t>https://www.digikey.ca/en/products/detail/amphenol-cs-fci/10129378-908003BLF/7915951</t>
  </si>
  <si>
    <t>https://www.digikey.ca/en/products/detail/cnc-tech/3132-22-1-2000-001-1-TD/10327927</t>
  </si>
  <si>
    <t>Lean-too Sensor Node Assembly Materials</t>
  </si>
  <si>
    <t>https://store.ultimaker.com/ultimaker-s-series-petg-material?srsltid=AfmBOorIoU4ej8MQCIIzwzgypP_ubtBDkiECbDaGC0IzbhaEzc_2FaKI</t>
  </si>
  <si>
    <t>Jessy Battery</t>
  </si>
  <si>
    <t>https://www.amazon.ca/18500-Rechargeable-3-2v-Batteries-Flashlight/dp/B0D9D1GKML/ref=sr_1_2_sspa?adgrpid=1351300023676595&amp;dib=eyJ2IjoiMSJ9.1CxMXEZcdOvHoucNKj9Fa2IJL8TTw1Vyjnz6AuXFBOAciCpeKDaO3-0Pzb_OmOzAvgGeUUh7NpRiFyPK0hv-3MiOASgU4QrdivMyyONybrxHRFw2GC360pX5P9XA636XDWW9qYfb-HqIZPFtzJjbAW8UBJN4vZG4v9y3zy2xCzbS6SAE4363yWiY5uxLBcudRw3t-b8dcQQI5YOoTdhbJhr-hU7szXWbTHg0NKEUKZlBqHurMNjM9NU0Srk_OOi2FaKC2nPaooJd1c-2YL-eCGhYe2HxcyoEm6Q4CrBdKT8.42rTm1AYDemrgNIltqFl70y2Ds9lDg254TZpiMdWA8Q&amp;dib_tag=se&amp;hvadid=84456791565379&amp;hvbmt=be&amp;hvdev=c&amp;hvlocphy=124344&amp;hvnetw=o&amp;hvqmt=e&amp;hvtargid=kwd-84456422166838%3Aloc-32&amp;hydadcr=23342_13671817&amp;keywords=18500%2Blifepo4&amp;mcid=b4d4150a990f3a0988917b74a2efa863&amp;msclkid=11bf50e9b24112efa7a5380ce36a5338&amp;qid=1759858991&amp;sr=8-2-spons&amp;sp_csd=d2lkZ2V0TmFtZT1zcF9hdGY&amp;th=1</t>
  </si>
  <si>
    <t>https://en.wikipedia.org/wiki/The_three_Rs</t>
  </si>
  <si>
    <t>Dupont Right Angle</t>
  </si>
  <si>
    <t>https://www.digikey.ca/en/products/detail/sullins-connector-solutions/PEC36SBAN/860089</t>
  </si>
  <si>
    <t>Dupont Crimps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</si>
</sst>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3" x14ac:knownFonts="1">
    <font>
      <sz val="11"/>
      <color theme="1"/>
      <name val="Aptos Narrow"/>
      <family val="2"/>
      <scheme val="minor"/>
    </font>
    <font>
      <sz val="9"/>
      <color rgb="FF444444"/>
      <name val="Roboto"/>
    </font>
    <font>
      <u/>
      <sz val="11"/>
      <color theme="10"/>
      <name val="Aptos Narrow"/>
      <family val="2"/>
      <scheme val="minor"/>
    </font>
    <font>
      <sz val="9"/>
      <color rgb="FF222222"/>
      <name val="Roboto"/>
    </font>
    <font>
      <sz val="11"/>
      <color rgb="FF666666"/>
      <name val="Aptos Narrow"/>
      <family val="2"/>
      <scheme val="minor"/>
    </font>
    <font>
      <b/>
      <sz val="14"/>
      <color theme="1"/>
      <name val="Aptos Narrow"/>
      <family val="2"/>
      <scheme val="minor"/>
    </font>
    <font>
      <sz val="9"/>
      <color theme="1"/>
      <name val="Aptos Narrow"/>
      <family val="2"/>
      <scheme val="minor"/>
    </font>
    <font>
      <u/>
      <sz val="9"/>
      <color theme="10"/>
      <name val="Aptos Narrow"/>
      <family val="2"/>
      <scheme val="minor"/>
    </font>
    <font>
      <sz val="9"/>
      <name val="Aptos Narrow"/>
      <family val="2"/>
      <scheme val="minor"/>
    </font>
    <font>
      <sz val="8"/>
      <name val="Aptos Narrow"/>
      <family val="2"/>
      <scheme val="minor"/>
    </font>
    <font>
      <sz val="9"/>
      <color rgb="FF333333"/>
      <name val="Roboto"/>
    </font>
    <font>
      <sz val="11"/>
      <color theme="1"/>
      <name val="Aptos Narrow"/>
      <family val="2"/>
      <scheme val="minor"/>
    </font>
    <font>
      <b/>
      <sz val="11"/>
      <color theme="1"/>
      <name val="Aptos Narrow"/>
      <family val="2"/>
      <scheme val="minor"/>
    </font>
  </fonts>
  <fills count="8">
    <fill>
      <patternFill patternType="none"/>
    </fill>
    <fill>
      <patternFill patternType="gray125"/>
    </fill>
    <fill>
      <patternFill patternType="solid">
        <fgColor rgb="FFFFFFFF"/>
        <bgColor indexed="64"/>
      </patternFill>
    </fill>
    <fill>
      <patternFill patternType="solid">
        <fgColor theme="0" tint="-0.14999847407452621"/>
        <bgColor theme="0" tint="-0.14999847407452621"/>
      </patternFill>
    </fill>
    <fill>
      <patternFill patternType="solid">
        <fgColor theme="1"/>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theme="4" tint="0.39997558519241921"/>
      </top>
      <bottom style="thin">
        <color theme="4" tint="0.39997558519241921"/>
      </bottom>
      <diagonal/>
    </border>
  </borders>
  <cellStyleXfs count="3">
    <xf numFmtId="0" fontId="0" fillId="0" borderId="0"/>
    <xf numFmtId="0" fontId="2" fillId="0" borderId="0" applyNumberFormat="0" applyFill="0" applyBorder="0" applyAlignment="0" applyProtection="0"/>
    <xf numFmtId="44" fontId="11" fillId="0" borderId="0" applyFont="0" applyFill="0" applyBorder="0" applyAlignment="0" applyProtection="0"/>
  </cellStyleXfs>
  <cellXfs count="104">
    <xf numFmtId="0" fontId="0" fillId="0" borderId="0" xfId="0"/>
    <xf numFmtId="0" fontId="0" fillId="0" borderId="1" xfId="0" applyBorder="1"/>
    <xf numFmtId="0" fontId="3" fillId="0" borderId="1" xfId="0" applyFont="1" applyBorder="1"/>
    <xf numFmtId="0" fontId="0" fillId="0" borderId="5" xfId="0" applyBorder="1" applyAlignment="1">
      <alignment vertical="top"/>
    </xf>
    <xf numFmtId="0" fontId="0" fillId="0" borderId="5" xfId="0" applyBorder="1" applyAlignment="1">
      <alignment horizontal="left" vertical="top" wrapText="1"/>
    </xf>
    <xf numFmtId="0" fontId="1" fillId="0" borderId="5" xfId="0" applyFont="1" applyBorder="1" applyAlignment="1">
      <alignment horizontal="left" vertical="top"/>
    </xf>
    <xf numFmtId="0" fontId="0" fillId="0" borderId="5" xfId="0" applyBorder="1" applyAlignment="1">
      <alignment horizontal="left" vertical="top"/>
    </xf>
    <xf numFmtId="0" fontId="0" fillId="0" borderId="5" xfId="0" applyBorder="1" applyAlignment="1">
      <alignment vertical="top" wrapText="1"/>
    </xf>
    <xf numFmtId="0" fontId="4" fillId="0" borderId="5" xfId="0" applyFont="1" applyBorder="1" applyAlignment="1">
      <alignment horizontal="left" vertical="top"/>
    </xf>
    <xf numFmtId="0" fontId="0" fillId="0" borderId="6" xfId="0" applyBorder="1" applyAlignment="1">
      <alignment vertical="top"/>
    </xf>
    <xf numFmtId="0" fontId="0" fillId="0" borderId="6" xfId="0" applyBorder="1" applyAlignment="1">
      <alignment horizontal="left" vertical="top" wrapText="1"/>
    </xf>
    <xf numFmtId="0" fontId="1" fillId="0" borderId="6" xfId="0" applyFont="1" applyBorder="1" applyAlignment="1">
      <alignment horizontal="left" vertical="top"/>
    </xf>
    <xf numFmtId="0" fontId="0" fillId="0" borderId="6" xfId="0" applyBorder="1" applyAlignment="1">
      <alignment horizontal="left" vertical="top"/>
    </xf>
    <xf numFmtId="0" fontId="1" fillId="0" borderId="6" xfId="0" applyFont="1" applyBorder="1" applyAlignment="1">
      <alignment vertical="top" wrapText="1"/>
    </xf>
    <xf numFmtId="0" fontId="2" fillId="0" borderId="6" xfId="1" applyBorder="1" applyAlignment="1">
      <alignment horizontal="left" vertical="top"/>
    </xf>
    <xf numFmtId="0" fontId="2" fillId="0" borderId="5" xfId="1" applyBorder="1" applyAlignment="1">
      <alignment horizontal="left" vertical="top"/>
    </xf>
    <xf numFmtId="0" fontId="0" fillId="0" borderId="5" xfId="0" applyBorder="1"/>
    <xf numFmtId="0" fontId="0" fillId="0" borderId="1" xfId="0" applyBorder="1" applyAlignment="1">
      <alignment horizontal="center" vertical="center" wrapText="1"/>
    </xf>
    <xf numFmtId="0" fontId="1" fillId="0" borderId="6" xfId="0" quotePrefix="1"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8" fillId="0" borderId="5" xfId="1" applyFont="1" applyBorder="1"/>
    <xf numFmtId="0" fontId="2" fillId="0" borderId="5" xfId="1" applyBorder="1"/>
    <xf numFmtId="0" fontId="2" fillId="0" borderId="0" xfId="1"/>
    <xf numFmtId="0" fontId="1" fillId="0" borderId="5" xfId="0" applyFont="1" applyBorder="1"/>
    <xf numFmtId="0" fontId="1" fillId="0" borderId="5" xfId="0" quotePrefix="1" applyFont="1" applyBorder="1" applyAlignment="1">
      <alignment horizontal="left" vertical="top"/>
    </xf>
    <xf numFmtId="0" fontId="1" fillId="0" borderId="6" xfId="0" applyFont="1" applyBorder="1" applyAlignment="1">
      <alignment horizontal="left"/>
    </xf>
    <xf numFmtId="0" fontId="6" fillId="0" borderId="0" xfId="0" applyFont="1" applyAlignment="1">
      <alignment horizontal="left"/>
    </xf>
    <xf numFmtId="0" fontId="1" fillId="0" borderId="6" xfId="0" quotePrefix="1" applyFont="1" applyBorder="1" applyAlignment="1">
      <alignment horizontal="left"/>
    </xf>
    <xf numFmtId="0" fontId="8" fillId="0" borderId="6" xfId="1" applyFont="1" applyBorder="1" applyAlignment="1"/>
    <xf numFmtId="0" fontId="2" fillId="0" borderId="0" xfId="1" applyAlignment="1"/>
    <xf numFmtId="0" fontId="6" fillId="0" borderId="5" xfId="0" applyFont="1" applyBorder="1" applyAlignment="1">
      <alignment horizontal="left"/>
    </xf>
    <xf numFmtId="0" fontId="0" fillId="0" borderId="0" xfId="0" applyAlignment="1">
      <alignment horizontal="left"/>
    </xf>
    <xf numFmtId="0" fontId="0" fillId="0" borderId="1" xfId="0" applyBorder="1" applyAlignment="1">
      <alignment horizontal="center" vertical="center"/>
    </xf>
    <xf numFmtId="0" fontId="1" fillId="0" borderId="10" xfId="0" applyFont="1" applyBorder="1"/>
    <xf numFmtId="0" fontId="0" fillId="0" borderId="9" xfId="0" applyBorder="1" applyAlignment="1">
      <alignment horizontal="left" vertical="top" wrapText="1"/>
    </xf>
    <xf numFmtId="0" fontId="0" fillId="0" borderId="6" xfId="0" applyBorder="1" applyAlignment="1">
      <alignment horizontal="left"/>
    </xf>
    <xf numFmtId="0" fontId="0" fillId="0" borderId="6" xfId="0" applyBorder="1" applyAlignment="1">
      <alignment horizontal="left" wrapText="1"/>
    </xf>
    <xf numFmtId="0" fontId="4" fillId="0" borderId="6" xfId="0" applyFont="1" applyBorder="1" applyAlignment="1">
      <alignment horizontal="left"/>
    </xf>
    <xf numFmtId="0" fontId="0" fillId="0" borderId="11" xfId="0" applyBorder="1"/>
    <xf numFmtId="0" fontId="0" fillId="0" borderId="11" xfId="0" applyBorder="1" applyAlignment="1">
      <alignment horizontal="center" vertical="center" wrapText="1"/>
    </xf>
    <xf numFmtId="0" fontId="4" fillId="0" borderId="10"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1" fillId="0" borderId="10" xfId="0" quotePrefix="1" applyFont="1" applyBorder="1" applyAlignment="1">
      <alignment horizontal="left" vertical="top"/>
    </xf>
    <xf numFmtId="0" fontId="8" fillId="0" borderId="10" xfId="1" applyFont="1" applyBorder="1"/>
    <xf numFmtId="0" fontId="2" fillId="0" borderId="10" xfId="1" applyBorder="1"/>
    <xf numFmtId="0" fontId="5" fillId="0" borderId="7" xfId="0" applyFont="1" applyBorder="1" applyAlignment="1">
      <alignment horizontal="center"/>
    </xf>
    <xf numFmtId="0" fontId="5" fillId="0" borderId="8" xfId="0" applyFont="1" applyBorder="1" applyAlignment="1">
      <alignment horizontal="center"/>
    </xf>
    <xf numFmtId="0" fontId="0" fillId="2" borderId="0" xfId="0" applyFill="1" applyAlignment="1">
      <alignment horizontal="left" vertical="center" wrapText="1"/>
    </xf>
    <xf numFmtId="0" fontId="0" fillId="0" borderId="6" xfId="0" quotePrefix="1" applyBorder="1" applyAlignment="1">
      <alignment horizontal="left" vertical="top" wrapText="1"/>
    </xf>
    <xf numFmtId="0" fontId="2" fillId="0" borderId="5" xfId="1" applyBorder="1" applyAlignment="1">
      <alignment vertical="top"/>
    </xf>
    <xf numFmtId="0" fontId="2" fillId="0" borderId="0" xfId="1" applyAlignment="1">
      <alignment vertical="top"/>
    </xf>
    <xf numFmtId="0" fontId="2" fillId="0" borderId="0" xfId="1" applyAlignment="1">
      <alignment horizontal="left" vertical="top"/>
    </xf>
    <xf numFmtId="0" fontId="7" fillId="0" borderId="0" xfId="1" applyFont="1" applyAlignment="1">
      <alignment horizontal="left" vertical="top"/>
    </xf>
    <xf numFmtId="0" fontId="8" fillId="0" borderId="6" xfId="1" applyFont="1" applyBorder="1" applyAlignment="1">
      <alignment horizontal="left" vertical="top"/>
    </xf>
    <xf numFmtId="0" fontId="7" fillId="0" borderId="6" xfId="1" applyFont="1" applyBorder="1" applyAlignment="1">
      <alignment vertical="top"/>
    </xf>
    <xf numFmtId="0" fontId="8" fillId="0" borderId="5" xfId="1" applyFont="1" applyBorder="1" applyAlignment="1">
      <alignment horizontal="left" vertical="top"/>
    </xf>
    <xf numFmtId="0" fontId="7" fillId="0" borderId="5" xfId="1" applyFont="1" applyBorder="1" applyAlignment="1">
      <alignment vertical="top"/>
    </xf>
    <xf numFmtId="0" fontId="0" fillId="0" borderId="0" xfId="0" applyAlignment="1">
      <alignment horizontal="left" vertical="top"/>
    </xf>
    <xf numFmtId="0" fontId="0" fillId="3" borderId="5" xfId="0" applyFill="1" applyBorder="1" applyAlignment="1">
      <alignment horizontal="left" vertical="top"/>
    </xf>
    <xf numFmtId="0" fontId="0" fillId="0" borderId="5" xfId="0" quotePrefix="1" applyBorder="1" applyAlignment="1">
      <alignment horizontal="left" vertical="top"/>
    </xf>
    <xf numFmtId="0" fontId="1" fillId="2" borderId="5" xfId="0" applyFont="1" applyFill="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wrapText="1"/>
    </xf>
    <xf numFmtId="0" fontId="2" fillId="0" borderId="6" xfId="1" applyBorder="1" applyAlignment="1">
      <alignment vertical="top"/>
    </xf>
    <xf numFmtId="44" fontId="0" fillId="0" borderId="0" xfId="2" applyFont="1"/>
    <xf numFmtId="0" fontId="1" fillId="0" borderId="6" xfId="0" applyFont="1" applyBorder="1" applyAlignment="1">
      <alignment horizontal="center" vertical="center"/>
    </xf>
    <xf numFmtId="0" fontId="4" fillId="0" borderId="6"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6" xfId="0" quotePrefix="1" applyFont="1" applyBorder="1" applyAlignment="1">
      <alignment horizontal="center" vertical="center"/>
    </xf>
    <xf numFmtId="0" fontId="2" fillId="0" borderId="6" xfId="1" applyBorder="1" applyAlignment="1">
      <alignment horizontal="center" vertical="center"/>
    </xf>
    <xf numFmtId="0" fontId="0" fillId="0" borderId="5" xfId="0" applyBorder="1" applyAlignment="1">
      <alignment horizontal="center" vertical="center"/>
    </xf>
    <xf numFmtId="0" fontId="10" fillId="0" borderId="5" xfId="0" applyFont="1" applyBorder="1" applyAlignment="1">
      <alignment horizontal="center" vertical="center"/>
    </xf>
    <xf numFmtId="0" fontId="1" fillId="0" borderId="5" xfId="0" applyFont="1" applyBorder="1" applyAlignment="1">
      <alignment horizontal="center" vertical="center"/>
    </xf>
    <xf numFmtId="0" fontId="3" fillId="0" borderId="5" xfId="0" applyFont="1" applyBorder="1" applyAlignment="1">
      <alignment horizontal="center" vertical="center"/>
    </xf>
    <xf numFmtId="0" fontId="2" fillId="0" borderId="5" xfId="1" applyBorder="1" applyAlignment="1">
      <alignment horizontal="center" vertical="center"/>
    </xf>
    <xf numFmtId="0" fontId="0" fillId="0" borderId="5" xfId="0" applyBorder="1" applyAlignment="1">
      <alignment horizontal="center" vertical="center" wrapText="1"/>
    </xf>
    <xf numFmtId="0" fontId="6" fillId="0" borderId="5" xfId="0" applyFont="1" applyBorder="1" applyAlignment="1">
      <alignment horizontal="center" vertical="center"/>
    </xf>
    <xf numFmtId="0" fontId="1" fillId="0" borderId="5" xfId="0" quotePrefix="1" applyFont="1" applyBorder="1" applyAlignment="1">
      <alignment horizontal="center" vertical="center"/>
    </xf>
    <xf numFmtId="0" fontId="1"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0" xfId="0" applyFont="1" applyAlignment="1">
      <alignment horizontal="center"/>
    </xf>
    <xf numFmtId="164" fontId="0" fillId="0" borderId="13" xfId="0" applyNumberFormat="1" applyBorder="1" applyAlignment="1">
      <alignment horizontal="right" vertical="top"/>
    </xf>
    <xf numFmtId="0" fontId="0" fillId="0" borderId="0" xfId="0" applyAlignment="1">
      <alignment shrinkToFit="1"/>
    </xf>
    <xf numFmtId="0" fontId="0" fillId="0" borderId="13" xfId="0" applyFill="1" applyBorder="1" applyAlignment="1">
      <alignment horizontal="left" vertical="top"/>
    </xf>
    <xf numFmtId="0" fontId="0" fillId="0" borderId="0" xfId="0" applyAlignment="1">
      <alignment horizontal="center" vertical="center"/>
    </xf>
    <xf numFmtId="44" fontId="0" fillId="0" borderId="0" xfId="2" applyFont="1" applyAlignment="1">
      <alignment horizontal="center" vertical="center"/>
    </xf>
    <xf numFmtId="0" fontId="0" fillId="0" borderId="0" xfId="0" applyAlignment="1">
      <alignment vertical="center"/>
    </xf>
    <xf numFmtId="44" fontId="0" fillId="0" borderId="13" xfId="2" applyFont="1" applyBorder="1" applyAlignment="1">
      <alignment horizontal="center" vertical="center"/>
    </xf>
    <xf numFmtId="0" fontId="12" fillId="0" borderId="0" xfId="0" applyFont="1" applyAlignment="1">
      <alignment shrinkToFit="1"/>
    </xf>
    <xf numFmtId="0" fontId="0" fillId="4" borderId="0" xfId="0" applyFill="1"/>
    <xf numFmtId="0" fontId="0" fillId="5" borderId="0" xfId="0" applyFill="1" applyAlignment="1">
      <alignment horizontal="center"/>
    </xf>
    <xf numFmtId="0" fontId="0" fillId="6" borderId="0" xfId="0" applyFill="1" applyAlignment="1">
      <alignment horizontal="center"/>
    </xf>
    <xf numFmtId="0" fontId="0" fillId="7" borderId="0" xfId="0" applyFill="1" applyAlignment="1">
      <alignment horizontal="center"/>
    </xf>
  </cellXfs>
  <cellStyles count="3">
    <cellStyle name="Currency" xfId="2" builtinId="4"/>
    <cellStyle name="Hyperlink" xfId="1" builtinId="8"/>
    <cellStyle name="Normal" xfId="0" builtinId="0"/>
  </cellStyles>
  <dxfs count="51">
    <dxf>
      <alignment horizontal="general" vertical="bottom" textRotation="0" wrapText="0" indent="0" justifyLastLine="0" shrinkToFit="1"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bottom" textRotation="0" wrapText="0" indent="0" justifyLastLine="0" shrinkToFit="1"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bottom" textRotation="0" wrapText="0" indent="0" justifyLastLine="0" shrinkToFit="1"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444444"/>
        <name val="Roboto"/>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444444"/>
        <name val="Roboto"/>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rder>
    </dxf>
    <dxf>
      <border>
        <bottom style="medium">
          <color indexed="64"/>
        </bottom>
      </border>
    </dxf>
    <dxf>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border>
    </dxf>
    <dxf>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ptos Narrow"/>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444444"/>
        <name val="Roboto"/>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444444"/>
        <name val="Roboto"/>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444444"/>
        <name val="Roboto"/>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ttom style="thin">
          <color indexed="64"/>
        </bottom>
      </border>
    </dxf>
    <dxf>
      <border outline="0">
        <bottom style="medium">
          <color indexed="64"/>
        </bottom>
      </border>
    </dxf>
    <dxf>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18097</xdr:rowOff>
    </xdr:from>
    <xdr:to>
      <xdr:col>16</xdr:col>
      <xdr:colOff>9524</xdr:colOff>
      <xdr:row>22</xdr:row>
      <xdr:rowOff>38100</xdr:rowOff>
    </xdr:to>
    <xdr:sp macro="" textlink="">
      <xdr:nvSpPr>
        <xdr:cNvPr id="2" name="TextBox 1">
          <a:extLst>
            <a:ext uri="{FF2B5EF4-FFF2-40B4-BE49-F238E27FC236}">
              <a16:creationId xmlns:a16="http://schemas.microsoft.com/office/drawing/2014/main" id="{0F40C780-CF73-4978-F49F-C563DE8394C0}"/>
            </a:ext>
          </a:extLst>
        </xdr:cNvPr>
        <xdr:cNvSpPr txBox="1"/>
      </xdr:nvSpPr>
      <xdr:spPr>
        <a:xfrm>
          <a:off x="609599" y="199072"/>
          <a:ext cx="9153525" cy="38204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The ASHES Bill</a:t>
          </a:r>
          <a:r>
            <a:rPr lang="en-CA" sz="1100" baseline="0"/>
            <a:t> of Materials and Component Selection Sheet</a:t>
          </a:r>
        </a:p>
        <a:p>
          <a:pPr algn="ctr"/>
          <a:endParaRPr lang="en-CA" sz="1100"/>
        </a:p>
        <a:p>
          <a:pPr algn="ctr"/>
          <a:r>
            <a:rPr lang="en-CA" sz="1100"/>
            <a:t>The BOM Columes are: </a:t>
          </a:r>
        </a:p>
        <a:p>
          <a:pPr algn="ctr"/>
          <a:r>
            <a:rPr lang="en-CA" sz="1100"/>
            <a:t>Name:</a:t>
          </a:r>
          <a:r>
            <a:rPr lang="en-CA" sz="1100" baseline="0"/>
            <a:t> Descriptive name of the component</a:t>
          </a:r>
          <a:endParaRPr lang="en-CA" sz="1100"/>
        </a:p>
        <a:p>
          <a:pPr algn="ctr"/>
          <a:r>
            <a:rPr lang="en-CA" sz="1100"/>
            <a:t>Quantity: How many are</a:t>
          </a:r>
          <a:r>
            <a:rPr lang="en-CA" sz="1100" baseline="0"/>
            <a:t> required for assembly</a:t>
          </a:r>
          <a:endParaRPr lang="en-CA" sz="1100"/>
        </a:p>
        <a:p>
          <a:pPr algn="ctr"/>
          <a:r>
            <a:rPr lang="en-CA" sz="1100"/>
            <a:t>Price [CAD] : Price of consumed materials,</a:t>
          </a:r>
          <a:r>
            <a:rPr lang="en-CA" sz="1100" baseline="0"/>
            <a:t> calulated in cell from weight and length</a:t>
          </a:r>
          <a:endParaRPr lang="en-CA" sz="1100"/>
        </a:p>
        <a:p>
          <a:pPr algn="ctr"/>
          <a:r>
            <a:rPr lang="en-CA" sz="1100"/>
            <a:t>Weight  [Grams]</a:t>
          </a:r>
          <a:r>
            <a:rPr lang="en-CA" sz="1100" baseline="0"/>
            <a:t> </a:t>
          </a:r>
          <a:r>
            <a:rPr lang="en-CA" sz="1100"/>
            <a:t>: weight of the product</a:t>
          </a:r>
          <a:r>
            <a:rPr lang="en-CA" sz="1100" baseline="0"/>
            <a:t> consumed in assembly process</a:t>
          </a:r>
          <a:endParaRPr lang="en-CA" sz="1100"/>
        </a:p>
        <a:p>
          <a:pPr algn="ctr"/>
          <a:r>
            <a:rPr lang="en-CA" sz="1100"/>
            <a:t>Length [Centimeters] : Length</a:t>
          </a:r>
          <a:r>
            <a:rPr lang="en-CA" sz="1100" baseline="0"/>
            <a:t> of product consumed in assembly process</a:t>
          </a:r>
          <a:endParaRPr lang="en-CA" sz="1100"/>
        </a:p>
        <a:p>
          <a:pPr marL="0" marR="0" lvl="0" indent="0" algn="ctr" defTabSz="914400" eaLnBrk="1" fontAlgn="auto" latinLnBrk="0" hangingPunct="1">
            <a:lnSpc>
              <a:spcPct val="100000"/>
            </a:lnSpc>
            <a:spcBef>
              <a:spcPts val="0"/>
            </a:spcBef>
            <a:spcAft>
              <a:spcPts val="0"/>
            </a:spcAft>
            <a:buClrTx/>
            <a:buSzTx/>
            <a:buFontTx/>
            <a:buNone/>
            <a:tabLst/>
            <a:defRPr/>
          </a:pPr>
          <a:r>
            <a:rPr lang="en-CA" sz="1100"/>
            <a:t>width [Centimeters] : </a:t>
          </a:r>
          <a:r>
            <a:rPr lang="en-CA" sz="1100">
              <a:solidFill>
                <a:schemeClr val="dk1"/>
              </a:solidFill>
              <a:effectLst/>
              <a:latin typeface="+mn-lt"/>
              <a:ea typeface="+mn-ea"/>
              <a:cs typeface="+mn-cs"/>
            </a:rPr>
            <a:t>Width</a:t>
          </a:r>
          <a:r>
            <a:rPr lang="en-CA" sz="1100" baseline="0">
              <a:solidFill>
                <a:schemeClr val="dk1"/>
              </a:solidFill>
              <a:effectLst/>
              <a:latin typeface="+mn-lt"/>
              <a:ea typeface="+mn-ea"/>
              <a:cs typeface="+mn-cs"/>
            </a:rPr>
            <a:t> of product consumed in assembly process</a:t>
          </a:r>
          <a:endParaRPr lang="en-CA" sz="1100"/>
        </a:p>
        <a:p>
          <a:pPr marL="0" marR="0" lvl="0" indent="0" algn="ctr" defTabSz="914400" eaLnBrk="1" fontAlgn="auto" latinLnBrk="0" hangingPunct="1">
            <a:lnSpc>
              <a:spcPct val="100000"/>
            </a:lnSpc>
            <a:spcBef>
              <a:spcPts val="0"/>
            </a:spcBef>
            <a:spcAft>
              <a:spcPts val="0"/>
            </a:spcAft>
            <a:buClrTx/>
            <a:buSzTx/>
            <a:buFontTx/>
            <a:buNone/>
            <a:tabLst/>
            <a:defRPr/>
          </a:pPr>
          <a:r>
            <a:rPr lang="en-CA" sz="1100"/>
            <a:t>depth [Centimeters] : </a:t>
          </a:r>
          <a:r>
            <a:rPr lang="en-CA" sz="1100">
              <a:solidFill>
                <a:schemeClr val="dk1"/>
              </a:solidFill>
              <a:effectLst/>
              <a:latin typeface="+mn-lt"/>
              <a:ea typeface="+mn-ea"/>
              <a:cs typeface="+mn-cs"/>
            </a:rPr>
            <a:t>Depth</a:t>
          </a:r>
          <a:r>
            <a:rPr lang="en-CA" sz="1100" baseline="0">
              <a:solidFill>
                <a:schemeClr val="dk1"/>
              </a:solidFill>
              <a:effectLst/>
              <a:latin typeface="+mn-lt"/>
              <a:ea typeface="+mn-ea"/>
              <a:cs typeface="+mn-cs"/>
            </a:rPr>
            <a:t> of product consumed in assembly process</a:t>
          </a:r>
          <a:endParaRPr lang="en-CA" sz="1100"/>
        </a:p>
        <a:p>
          <a:pPr algn="ctr"/>
          <a:r>
            <a:rPr lang="en-CA" sz="1100"/>
            <a:t>Lead Time [Days] : If</a:t>
          </a:r>
          <a:r>
            <a:rPr lang="en-CA" sz="1100" baseline="0"/>
            <a:t> excessive, how many?</a:t>
          </a:r>
          <a:endParaRPr lang="en-CA" sz="1100"/>
        </a:p>
        <a:p>
          <a:pPr algn="ctr"/>
          <a:r>
            <a:rPr lang="en-CA" sz="1100"/>
            <a:t>Merchant URL: URL</a:t>
          </a:r>
          <a:r>
            <a:rPr lang="en-CA" sz="1100" baseline="0"/>
            <a:t> to where we purchased</a:t>
          </a:r>
          <a:endParaRPr lang="en-C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1718D0-4190-47E1-A4CC-FCBA331694C4}" name="Table4" displayName="Table4" ref="B3:J38" totalsRowShown="0">
  <autoFilter ref="B3:J38" xr:uid="{9F1718D0-4190-47E1-A4CC-FCBA331694C4}"/>
  <tableColumns count="9">
    <tableColumn id="1" xr3:uid="{AE72C2CF-72AC-4A57-A15F-569251681992}" name="Name"/>
    <tableColumn id="2" xr3:uid="{F07A5629-510F-457B-B9C1-1EBDFFEBFD4E}" name="Quantity" dataDxfId="23"/>
    <tableColumn id="3" xr3:uid="{B4EAAEBF-C3D0-4A51-A9EF-B7BA5EF38ABA}" name="Price [CAD]" dataDxfId="22"/>
    <tableColumn id="4" xr3:uid="{3E81F0CC-BE16-4512-99C2-995EFCC0107D}" name="Weight [g]" dataDxfId="21"/>
    <tableColumn id="5" xr3:uid="{8C0B0EE5-7B86-4FA5-8B3E-D3BC158C4B6B}" name="Length[cm]" dataDxfId="20"/>
    <tableColumn id="6" xr3:uid="{B06ADEC0-1F24-4EA8-B4C9-19048AD6615C}" name="Width[cm]" dataDxfId="19"/>
    <tableColumn id="7" xr3:uid="{6F4CE12F-72D4-4F58-8846-87DBADB9E261}" name="Depth[cm]" dataDxfId="18"/>
    <tableColumn id="8" xr3:uid="{A119BCC1-7CBE-4DEE-94DE-96AD62352E92}" name="Lead Time [Days]" dataDxfId="17"/>
    <tableColumn id="9" xr3:uid="{D8900AC2-8097-421F-9CFB-072E2374A70B}" name="Merchant URL" dataDxfId="1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A190B2B-3B85-42E6-BBD9-1085552B7B34}" name="Table48" displayName="Table48" ref="L3:T38" totalsRowShown="0">
  <autoFilter ref="L3:T38" xr:uid="{5A190B2B-3B85-42E6-BBD9-1085552B7B34}"/>
  <tableColumns count="9">
    <tableColumn id="1" xr3:uid="{BE32992C-244D-45D7-8564-7E400204896E}" name="Name"/>
    <tableColumn id="2" xr3:uid="{ADA353BD-0B02-4960-B1EB-331A3C95858D}" name="Quantity" dataDxfId="15"/>
    <tableColumn id="3" xr3:uid="{898E69D6-4384-4BDC-8A2D-F5CF780D4ACB}" name="Price [CAD]" dataDxfId="14"/>
    <tableColumn id="4" xr3:uid="{B5E0577E-88D3-4AA7-B752-B8871E4133F1}" name="Weight [g]" dataDxfId="13"/>
    <tableColumn id="5" xr3:uid="{AC2AED13-F987-4F93-A450-B46F6A5989C8}" name="Length[cm]" dataDxfId="12"/>
    <tableColumn id="6" xr3:uid="{2369C18D-9BF6-4C5E-A532-004BF3C4E0EF}" name="Width[cm]" dataDxfId="11"/>
    <tableColumn id="7" xr3:uid="{F58A3AF1-3AEC-4A83-BE4E-9D8C2B6769FB}" name="Depth[cm]" dataDxfId="10"/>
    <tableColumn id="8" xr3:uid="{C019655B-7FC8-43FC-9E81-0559D62A4FE8}" name="Lead Time [Days]" dataDxfId="9"/>
    <tableColumn id="9" xr3:uid="{591A89CD-BF1B-46F3-A22B-0F849C43081B}" name="Merchant URL" dataDxfId="8"/>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A64C80-7805-433F-90C1-8306549B51A7}" name="Table49" displayName="Table49" ref="V3:AD38" totalsRowShown="0">
  <autoFilter ref="V3:AD38" xr:uid="{46A64C80-7805-433F-90C1-8306549B51A7}"/>
  <tableColumns count="9">
    <tableColumn id="1" xr3:uid="{41AF2ABE-453F-41B7-BB3E-1CFD4FB005F8}" name="Name"/>
    <tableColumn id="2" xr3:uid="{AB52392A-7112-4F2A-8C99-93815068A5A8}" name="Quantity" dataDxfId="7"/>
    <tableColumn id="3" xr3:uid="{65146EA5-0135-409F-93D4-1DB69E97CBBB}" name="Price [CAD]" dataDxfId="6"/>
    <tableColumn id="4" xr3:uid="{FDCA8DD4-DE80-42F6-AB4E-235A6E57EACF}" name="Weight [g]" dataDxfId="5"/>
    <tableColumn id="5" xr3:uid="{BEF2D526-3077-4FE1-91A0-9A346718FFB1}" name="Length[cm]" dataDxfId="4"/>
    <tableColumn id="6" xr3:uid="{604970D7-BB22-42E1-9DAB-44BA65E7CC27}" name="Width[cm]" dataDxfId="3"/>
    <tableColumn id="7" xr3:uid="{966F6AB3-9C78-459A-B717-3F4429493C39}" name="Depth[cm]" dataDxfId="2"/>
    <tableColumn id="8" xr3:uid="{7C6131FD-0E08-40BD-9221-A3FBD3EC90E0}" name="Lead Time [Days]" dataDxfId="1"/>
    <tableColumn id="9" xr3:uid="{3520ED4D-A3F6-4EB0-BCD0-63771C2EF4F6}" name="Merchant URL" dataDxfId="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485DA2-EB0B-4769-886B-15AA30878B56}" name="Table2" displayName="Table2" ref="B4:R12" totalsRowShown="0" headerRowDxfId="50" headerRowBorderDxfId="49" tableBorderDxfId="48">
  <autoFilter ref="B4:R12" xr:uid="{3A485DA2-EB0B-4769-886B-15AA30878B56}"/>
  <tableColumns count="17">
    <tableColumn id="1" xr3:uid="{6B507993-66E4-417C-8063-1F7C7F079710}" name="Part Number"/>
    <tableColumn id="2" xr3:uid="{4054E0F4-1ED8-40A6-9E9E-12691AD97A67}" name="Manufacturer" dataDxfId="47"/>
    <tableColumn id="3" xr3:uid="{8E0C7EA2-097F-4829-A60B-8FE960D8E109}" name="Est. cost (ea)"/>
    <tableColumn id="4" xr3:uid="{8107A8AB-C242-41E3-803C-DF713A340FFB}" name="min voltage (V)" dataDxfId="46"/>
    <tableColumn id="5" xr3:uid="{9AA693D1-59EE-4D9C-B4A6-18C3EA21C001}" name="max voltage (V)" dataDxfId="45"/>
    <tableColumn id="6" xr3:uid="{CCCE0EC1-5614-461D-A831-A3322DE61034}" name="Current Consumption (A)"/>
    <tableColumn id="7" xr3:uid="{73FCD817-5439-4F2E-9643-A5C20634355F}" name="RH Accuracy (±%)"/>
    <tableColumn id="8" xr3:uid="{D6897EF7-BFA2-4A4D-9F45-724FE79A6B7A}" name="Accuracy (±°C)"/>
    <tableColumn id="9" xr3:uid="{F4109DF4-E10F-4505-8AA7-F7E714D525A0}" name="Resolution (bits)" dataDxfId="44"/>
    <tableColumn id="10" xr3:uid="{5E1B6A58-8C52-4E84-9C67-934619E2B404}" name="Response Time (s)" dataDxfId="43"/>
    <tableColumn id="11" xr3:uid="{82AC281B-D40E-43EC-B91C-2A4F286E3FFD}" name="Interface Type"/>
    <tableColumn id="12" xr3:uid="{8258ABF0-12BE-4E4E-986D-F167E1BA0BB5}" name="Min Temp (°C)" dataDxfId="42"/>
    <tableColumn id="13" xr3:uid="{20DD7DAC-03AF-477C-A98D-B4573E889E4C}" name="Max Temp (°C)" dataDxfId="41"/>
    <tableColumn id="14" xr3:uid="{B0FB0F1C-FFDC-41F4-9524-AD39FD6F19A7}" name="Lead Time (days)" dataDxfId="40"/>
    <tableColumn id="15" xr3:uid="{984A1F4C-5054-43F5-B874-D3A6F6C2D8DE}" name="Mounting Type" dataDxfId="39" dataCellStyle="Hyperlink"/>
    <tableColumn id="16" xr3:uid="{011C65FD-1330-4795-BAA8-C5ACE44D2DFE}" name="Link"/>
    <tableColumn id="17" xr3:uid="{C5148A88-B813-4F2B-87B7-48F92690E66C}" name="Notes" dataDxfId="3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8D71E7-B3DA-4089-A66E-95511A1514FC}" name="Table1" displayName="Table1" ref="A4:P11" totalsRowShown="0" headerRowDxfId="37" headerRowBorderDxfId="36" tableBorderDxfId="35">
  <autoFilter ref="A4:P11" xr:uid="{F98D71E7-B3DA-4089-A66E-95511A1514FC}"/>
  <sortState xmlns:xlrd2="http://schemas.microsoft.com/office/spreadsheetml/2017/richdata2" ref="A5:P11">
    <sortCondition ref="D4:D11"/>
  </sortState>
  <tableColumns count="16">
    <tableColumn id="1" xr3:uid="{DA2EAEFF-6E22-4589-B102-C119D7CDF1BD}" name="Component Name"/>
    <tableColumn id="2" xr3:uid="{9C483218-9867-4ACD-BF82-2F1520618536}" name="Part Number"/>
    <tableColumn id="3" xr3:uid="{6E8FDD6F-E32B-4553-A49B-7D255904D99F}" name="Manufacturer" dataDxfId="34"/>
    <tableColumn id="4" xr3:uid="{0C7F1540-9620-4DAE-A8BD-71ED264D44E8}" name="Est. cost (ea)(CAD)"/>
    <tableColumn id="5" xr3:uid="{FE5DE175-8ADF-41A4-A465-1BBB4D51FB5C}" name="Power (Watts) Max" dataDxfId="33"/>
    <tableColumn id="6" xr3:uid="{9C5E1891-1969-4F2A-A4BC-51672174155F}" name="Current @ Pmpp" dataDxfId="32"/>
    <tableColumn id="7" xr3:uid="{BDC6C483-8250-4D5B-B5F7-CC0137B1B090}" name="Voltage @ Pmpp" dataDxfId="31"/>
    <tableColumn id="8" xr3:uid="{363CACF0-522C-4E9C-8DF3-11844DF8A3E4}" name="Isc (A)" dataDxfId="30"/>
    <tableColumn id="9" xr3:uid="{B8785FA6-6126-46CC-8818-39FC19C7FDD4}" name="Voc (V)" dataDxfId="29"/>
    <tableColumn id="10" xr3:uid="{EB4BF19D-B79E-4DDF-AC50-C810B963B2A0}" name="Max Operating Temp (°C)"/>
    <tableColumn id="11" xr3:uid="{B3700544-CE78-49E6-8D3C-1E397F9342B8}" name="Min Operating Temp (°C)"/>
    <tableColumn id="12" xr3:uid="{EE9A2164-E58E-43F8-81F6-84D8CF4B8797}" name="Type" dataDxfId="28"/>
    <tableColumn id="13" xr3:uid="{70233727-B41D-4DF0-8F6C-C00BC7B9B69D}" name="Lead Time (days)" dataDxfId="27"/>
    <tableColumn id="14" xr3:uid="{595CCDA4-BD15-49D7-9023-1A98A95D8377}" name="URL" dataDxfId="26" dataCellStyle="Hyperlink"/>
    <tableColumn id="17" xr3:uid="{6880EB57-0D5D-4191-AB79-902692D91348}" name="Convience [1,5]" dataDxfId="25" dataCellStyle="Hyperlink"/>
    <tableColumn id="15" xr3:uid="{F2BDF9A9-52BD-4A79-A22C-3A033631A909}" name="Notes" dataDxfId="24"/>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homedepot.ca/product/rain-bird-3-4-inline-valve/1001490959" TargetMode="External"/><Relationship Id="rId2" Type="http://schemas.openxmlformats.org/officeDocument/2006/relationships/hyperlink" Target="https://www.digikey.ca/en/products/detail/seeed-technology-co-ltd/111990004/5488162" TargetMode="External"/><Relationship Id="rId1" Type="http://schemas.openxmlformats.org/officeDocument/2006/relationships/hyperlink" Target="https://www.digikey.ca/en/products/detail/adafruit-industries-llc/997/6827136" TargetMode="External"/><Relationship Id="rId4" Type="http://schemas.openxmlformats.org/officeDocument/2006/relationships/hyperlink" Target="https://www.homedepot.ca/product/orbit-3-4-inch-fpt-auto-inline-valve/100040481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digikey.ca/en/products/detail/adafruit-industries-llc/386/5356713" TargetMode="External"/><Relationship Id="rId13" Type="http://schemas.openxmlformats.org/officeDocument/2006/relationships/table" Target="../tables/table4.xml"/><Relationship Id="rId3" Type="http://schemas.openxmlformats.org/officeDocument/2006/relationships/hyperlink" Target="https://www.digikey.ca/en/products/detail/sensirion-ag/SHT40-AD1B-R3/14322709" TargetMode="External"/><Relationship Id="rId7" Type="http://schemas.openxmlformats.org/officeDocument/2006/relationships/hyperlink" Target="https://www.digikey.ca/en/products/detail/dfrobot/SEN0385/13590873?_gl=1*1mdkhe9*_up*MQ..&amp;gclid=22ee5c83ebc21be7a8c43447a9eea242&amp;gclsrc=3p.ds" TargetMode="External"/><Relationship Id="rId12" Type="http://schemas.openxmlformats.org/officeDocument/2006/relationships/printerSettings" Target="../printerSettings/printerSettings2.bin"/><Relationship Id="rId2" Type="http://schemas.openxmlformats.org/officeDocument/2006/relationships/hyperlink" Target="https://www.digikey.ca/en/products/detail/sciosense/ENS210-LQFM/6490747?_gl=1*1ay5evn*_up*MQ..&amp;gclid=c79da6d869ff187e7327ce6723309f6b&amp;gclsrc=3p.ds" TargetMode="External"/><Relationship Id="rId1" Type="http://schemas.openxmlformats.org/officeDocument/2006/relationships/hyperlink" Target="https://www.digikey.ca/en/products/detail/sciosense/ENS210-LQFM/6490747?_gl=1*1ay5evn*_up*MQ..&amp;gclid=c79da6d869ff187e7327ce6723309f6b&amp;gclsrc=3p.ds" TargetMode="External"/><Relationship Id="rId6" Type="http://schemas.openxmlformats.org/officeDocument/2006/relationships/hyperlink" Target="https://www.digikey.ca/en/products/detail/adafruit-industries-llc/4099/10230011?_gl=1*1mdkhe9*_up*MQ..&amp;gclid=22ee5c83ebc21be7a8c43447a9eea242&amp;gclsrc=3p.ds" TargetMode="External"/><Relationship Id="rId11" Type="http://schemas.openxmlformats.org/officeDocument/2006/relationships/hyperlink" Target="https://www.digikey.ca/en/products/detail/amphenol-advanced-sensors/T6793-5K/16368385?_gl=1*l8mg6s*_up*MQ..&amp;gclid=367e3e72fc9e1765880f56bb30ad2469&amp;gclsrc=3p.ds" TargetMode="External"/><Relationship Id="rId5" Type="http://schemas.openxmlformats.org/officeDocument/2006/relationships/hyperlink" Target="https://www.digikey.ca/en/products/detail/seeed-technology-co-ltd/101020613/9771839?s=N4IgjCBcoCwdIDGUBmBDANgZwKYBoQB7KAbRAGYBWANgE4wAOEAXQIAcAXKEAZQ4CcAlgDsA5iAC%2BUoA" TargetMode="External"/><Relationship Id="rId10" Type="http://schemas.openxmlformats.org/officeDocument/2006/relationships/hyperlink" Target="https://www.digikey.ca/en/products/detail/unitense/U91010001/16633593?_gl=1*1n7w4fp*_up*MQ..&amp;gclid=367e3e72fc9e1765880f56bb30ad2469&amp;gclsrc=3p.ds" TargetMode="External"/><Relationship Id="rId4" Type="http://schemas.openxmlformats.org/officeDocument/2006/relationships/hyperlink" Target="https://www.digikey.ca/en/products/detail/adafruit-industries-llc/5183/15204087" TargetMode="External"/><Relationship Id="rId9" Type="http://schemas.openxmlformats.org/officeDocument/2006/relationships/hyperlink" Target="https://www.digikey.ca/en/products/detail/infineon-technologies/PASCO2V15AUMA1/24326585?_gl=1*2i5oc*_up*MQ..&amp;gclid=367e3e72fc9e1765880f56bb30ad2469&amp;gclsrc=3p.d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dafruit.com/product/2465" TargetMode="External"/><Relationship Id="rId2" Type="http://schemas.openxmlformats.org/officeDocument/2006/relationships/hyperlink" Target="https://www.dfrobot.com/product-1712.html" TargetMode="External"/><Relationship Id="rId1" Type="http://schemas.openxmlformats.org/officeDocument/2006/relationships/hyperlink" Target="https://www.adafruit.com/product/6091" TargetMode="External"/><Relationship Id="rId6" Type="http://schemas.openxmlformats.org/officeDocument/2006/relationships/hyperlink" Target="https://www.amazon.ca/tp4056/s?k=tp4056&amp;rh=n%3A21523133011%2Cp_72%3A11192170011&amp;dc&amp;ds=v1%3AkUWRO7WVOVYhYkbyf6lKjVT7ibf4pxY99g3LxiyH0%2BM&amp;qid=1757791451&amp;rnid=11192166011&amp;ref=sr_nr_p_72_1" TargetMode="External"/><Relationship Id="rId5" Type="http://schemas.openxmlformats.org/officeDocument/2006/relationships/hyperlink" Target="https://www.waveshare.com/product/modules/solar-power-manager-d.htm" TargetMode="External"/><Relationship Id="rId4" Type="http://schemas.openxmlformats.org/officeDocument/2006/relationships/hyperlink" Target="https://www.waveshare.com/Solar-Power-Manager.htm"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digikey.ca/en/products/detail/seeed-technology-co-ltd/114992711/14672154" TargetMode="External"/><Relationship Id="rId7" Type="http://schemas.openxmlformats.org/officeDocument/2006/relationships/hyperlink" Target="https://www.digikey.ca/en/products/detail/anysolar-ltd/SM451K08L/9990444?s=N4IgjCBcoCwGxVAYygMwIYBsDOBTANCAPZQDa4A7AKwDMAnAEwgC6hADgC5QgDKHATgEsAdgHMQAXwmEmkctiKZ0-FhKA" TargetMode="External"/><Relationship Id="rId2" Type="http://schemas.openxmlformats.org/officeDocument/2006/relationships/hyperlink" Target="https://www.digikey.ca/en/products/detail/adafruit-industries-llc/5367/15998628" TargetMode="External"/><Relationship Id="rId1" Type="http://schemas.openxmlformats.org/officeDocument/2006/relationships/hyperlink" Target="https://www.digikey.ca/en/products/detail/seeed-technology-co-ltd/313070002/5488056" TargetMode="External"/><Relationship Id="rId6" Type="http://schemas.openxmlformats.org/officeDocument/2006/relationships/hyperlink" Target="https://www.mouser.ca/ProductDetail/Adafruit/5368?qs=MyNHzdoqoQKczpDkrrmRTQ%3D%3D" TargetMode="External"/><Relationship Id="rId5" Type="http://schemas.openxmlformats.org/officeDocument/2006/relationships/hyperlink" Target="https://www.digikey.ca/en/products/detail/seeed-technology-co-ltd/313070003/5488052" TargetMode="External"/><Relationship Id="rId4" Type="http://schemas.openxmlformats.org/officeDocument/2006/relationships/hyperlink" Target="https://www.digikey.ca/en/products/detail/amx3d/SP-53X30-4-DK/16585628" TargetMode="External"/><Relationship Id="rId9"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A03A-3F52-466D-A65F-4B72C93B022D}">
  <dimension ref="B2:R7"/>
  <sheetViews>
    <sheetView tabSelected="1" workbookViewId="0">
      <selection activeCell="K26" sqref="K26"/>
    </sheetView>
  </sheetViews>
  <sheetFormatPr defaultRowHeight="14.4" x14ac:dyDescent="0.3"/>
  <sheetData>
    <row r="2" spans="2:18" x14ac:dyDescent="0.3">
      <c r="B2" s="97"/>
      <c r="C2" s="97"/>
      <c r="D2" s="97"/>
      <c r="E2" s="97"/>
      <c r="F2" s="97"/>
      <c r="G2" s="97"/>
      <c r="H2" s="97"/>
      <c r="I2" s="97"/>
      <c r="J2" s="97"/>
      <c r="K2" s="97"/>
      <c r="L2" s="97"/>
      <c r="M2" s="97"/>
      <c r="N2" s="97"/>
      <c r="O2" s="97"/>
      <c r="P2" s="97"/>
      <c r="Q2" s="97"/>
      <c r="R2" s="97"/>
    </row>
    <row r="3" spans="2:18" x14ac:dyDescent="0.3">
      <c r="B3" s="97"/>
      <c r="C3" s="97"/>
      <c r="D3" s="97"/>
      <c r="E3" s="97"/>
      <c r="F3" s="97"/>
      <c r="G3" s="97"/>
      <c r="H3" s="97"/>
      <c r="I3" s="97"/>
      <c r="J3" s="97"/>
      <c r="K3" s="97"/>
      <c r="L3" s="97"/>
      <c r="M3" s="97"/>
      <c r="N3" s="97"/>
      <c r="O3" s="97"/>
      <c r="P3" s="97"/>
      <c r="Q3" s="97"/>
      <c r="R3" s="97"/>
    </row>
    <row r="4" spans="2:18" x14ac:dyDescent="0.3">
      <c r="B4" s="97"/>
      <c r="C4" s="97"/>
      <c r="D4" s="97"/>
      <c r="E4" s="97"/>
      <c r="F4" s="97"/>
      <c r="G4" s="97"/>
      <c r="H4" s="97"/>
      <c r="I4" s="97"/>
      <c r="J4" s="97"/>
      <c r="K4" s="97"/>
      <c r="L4" s="97"/>
      <c r="M4" s="97"/>
      <c r="N4" s="97"/>
      <c r="O4" s="97"/>
      <c r="P4" s="97"/>
      <c r="Q4" s="97"/>
      <c r="R4" s="97"/>
    </row>
    <row r="5" spans="2:18" x14ac:dyDescent="0.3">
      <c r="B5" s="97"/>
      <c r="C5" s="97"/>
      <c r="D5" s="97"/>
      <c r="E5" s="97"/>
      <c r="F5" s="97"/>
      <c r="G5" s="97"/>
      <c r="H5" s="97"/>
      <c r="I5" s="97"/>
      <c r="J5" s="97"/>
      <c r="K5" s="97"/>
      <c r="L5" s="97"/>
      <c r="M5" s="97"/>
      <c r="N5" s="97"/>
      <c r="O5" s="97"/>
      <c r="P5" s="97"/>
      <c r="Q5" s="97"/>
      <c r="R5" s="97"/>
    </row>
    <row r="6" spans="2:18" x14ac:dyDescent="0.3">
      <c r="B6" s="97"/>
      <c r="C6" s="97"/>
      <c r="D6" s="97"/>
      <c r="E6" s="97"/>
      <c r="F6" s="97"/>
      <c r="G6" s="97"/>
      <c r="H6" s="97"/>
      <c r="I6" s="97"/>
      <c r="J6" s="97"/>
      <c r="K6" s="97"/>
      <c r="L6" s="97"/>
      <c r="M6" s="97"/>
      <c r="N6" s="97"/>
      <c r="O6" s="97"/>
      <c r="P6" s="97"/>
      <c r="Q6" s="97"/>
      <c r="R6" s="97"/>
    </row>
    <row r="7" spans="2:18" x14ac:dyDescent="0.3">
      <c r="B7" s="97"/>
      <c r="C7" s="97"/>
      <c r="D7" s="97"/>
      <c r="E7" s="97"/>
      <c r="F7" s="97"/>
      <c r="G7" s="97"/>
      <c r="H7" s="97"/>
      <c r="I7" s="97"/>
      <c r="J7" s="97"/>
      <c r="K7" s="97"/>
      <c r="L7" s="97"/>
      <c r="M7" s="97"/>
      <c r="N7" s="97"/>
      <c r="O7" s="97"/>
      <c r="P7" s="97"/>
      <c r="Q7" s="97"/>
      <c r="R7" s="9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350A-2B24-426D-B3BF-6C9E09E80828}">
  <dimension ref="A1:AE39"/>
  <sheetViews>
    <sheetView topLeftCell="I1" zoomScale="85" zoomScaleNormal="85" workbookViewId="0">
      <selection activeCell="AE41" sqref="AE41"/>
    </sheetView>
  </sheetViews>
  <sheetFormatPr defaultRowHeight="14.4" x14ac:dyDescent="0.3"/>
  <cols>
    <col min="2" max="2" width="18.6640625" customWidth="1"/>
    <col min="3" max="3" width="10.33203125" bestFit="1" customWidth="1"/>
    <col min="4" max="4" width="12.5546875" bestFit="1" customWidth="1"/>
    <col min="5" max="5" width="11.33203125" bestFit="1" customWidth="1"/>
    <col min="6" max="6" width="12.44140625" bestFit="1" customWidth="1"/>
    <col min="7" max="8" width="12" bestFit="1" customWidth="1"/>
    <col min="9" max="9" width="17.21875" bestFit="1" customWidth="1"/>
    <col min="10" max="10" width="14.5546875" bestFit="1" customWidth="1"/>
    <col min="12" max="12" width="18.6640625" customWidth="1"/>
    <col min="13" max="13" width="10.33203125" bestFit="1" customWidth="1"/>
    <col min="14" max="14" width="12.5546875" bestFit="1" customWidth="1"/>
    <col min="15" max="15" width="11.33203125" bestFit="1" customWidth="1"/>
    <col min="16" max="16" width="12.44140625" bestFit="1" customWidth="1"/>
    <col min="17" max="18" width="12" bestFit="1" customWidth="1"/>
    <col min="19" max="19" width="17.21875" bestFit="1" customWidth="1"/>
    <col min="20" max="20" width="14.5546875" bestFit="1" customWidth="1"/>
    <col min="22" max="22" width="18.6640625" customWidth="1"/>
    <col min="23" max="23" width="10.33203125" bestFit="1" customWidth="1"/>
    <col min="24" max="24" width="12.5546875" bestFit="1" customWidth="1"/>
    <col min="25" max="25" width="11.33203125" bestFit="1" customWidth="1"/>
    <col min="26" max="26" width="12.44140625" bestFit="1" customWidth="1"/>
    <col min="27" max="28" width="12" bestFit="1" customWidth="1"/>
    <col min="29" max="29" width="17.21875" bestFit="1" customWidth="1"/>
    <col min="30" max="30" width="14.5546875" bestFit="1" customWidth="1"/>
  </cols>
  <sheetData>
    <row r="1" spans="1:31" x14ac:dyDescent="0.3">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row>
    <row r="2" spans="1:31" x14ac:dyDescent="0.3">
      <c r="A2" s="100"/>
      <c r="B2" s="101" t="s">
        <v>198</v>
      </c>
      <c r="C2" s="101"/>
      <c r="D2" s="101"/>
      <c r="E2" s="101"/>
      <c r="F2" s="101"/>
      <c r="G2" s="101"/>
      <c r="H2" s="101"/>
      <c r="I2" s="101"/>
      <c r="J2" s="101"/>
      <c r="K2" s="100"/>
      <c r="L2" s="102" t="s">
        <v>260</v>
      </c>
      <c r="M2" s="102"/>
      <c r="N2" s="102"/>
      <c r="O2" s="102"/>
      <c r="P2" s="102"/>
      <c r="Q2" s="102"/>
      <c r="R2" s="102"/>
      <c r="S2" s="102"/>
      <c r="T2" s="102"/>
      <c r="U2" s="100"/>
      <c r="V2" s="103" t="s">
        <v>251</v>
      </c>
      <c r="W2" s="103"/>
      <c r="X2" s="103"/>
      <c r="Y2" s="103"/>
      <c r="Z2" s="103"/>
      <c r="AA2" s="103"/>
      <c r="AB2" s="103"/>
      <c r="AC2" s="103"/>
      <c r="AD2" s="103"/>
      <c r="AE2" s="100"/>
    </row>
    <row r="3" spans="1:31" x14ac:dyDescent="0.3">
      <c r="A3" s="100"/>
      <c r="B3" t="s">
        <v>203</v>
      </c>
      <c r="C3" t="s">
        <v>205</v>
      </c>
      <c r="D3" t="s">
        <v>207</v>
      </c>
      <c r="E3" t="s">
        <v>208</v>
      </c>
      <c r="F3" t="s">
        <v>236</v>
      </c>
      <c r="G3" t="s">
        <v>235</v>
      </c>
      <c r="H3" t="s">
        <v>237</v>
      </c>
      <c r="I3" t="s">
        <v>211</v>
      </c>
      <c r="J3" t="s">
        <v>204</v>
      </c>
      <c r="K3" s="100"/>
      <c r="L3" t="s">
        <v>203</v>
      </c>
      <c r="M3" t="s">
        <v>205</v>
      </c>
      <c r="N3" t="s">
        <v>207</v>
      </c>
      <c r="O3" t="s">
        <v>208</v>
      </c>
      <c r="P3" t="s">
        <v>236</v>
      </c>
      <c r="Q3" t="s">
        <v>235</v>
      </c>
      <c r="R3" t="s">
        <v>237</v>
      </c>
      <c r="S3" t="s">
        <v>211</v>
      </c>
      <c r="T3" t="s">
        <v>204</v>
      </c>
      <c r="U3" s="100"/>
      <c r="V3" t="s">
        <v>203</v>
      </c>
      <c r="W3" t="s">
        <v>205</v>
      </c>
      <c r="X3" t="s">
        <v>207</v>
      </c>
      <c r="Y3" t="s">
        <v>208</v>
      </c>
      <c r="Z3" t="s">
        <v>236</v>
      </c>
      <c r="AA3" t="s">
        <v>235</v>
      </c>
      <c r="AB3" t="s">
        <v>237</v>
      </c>
      <c r="AC3" t="s">
        <v>211</v>
      </c>
      <c r="AD3" t="s">
        <v>204</v>
      </c>
      <c r="AE3" s="100"/>
    </row>
    <row r="4" spans="1:31" x14ac:dyDescent="0.3">
      <c r="A4" s="100"/>
      <c r="B4" t="s">
        <v>199</v>
      </c>
      <c r="C4" s="95">
        <v>1</v>
      </c>
      <c r="D4" s="96">
        <f>20*(E4/1000)</f>
        <v>4.8</v>
      </c>
      <c r="E4" s="95">
        <v>240</v>
      </c>
      <c r="F4" s="95"/>
      <c r="G4" s="95"/>
      <c r="H4" s="95"/>
      <c r="I4" s="95"/>
      <c r="J4" s="93" t="s">
        <v>261</v>
      </c>
      <c r="K4" s="100"/>
      <c r="L4" t="s">
        <v>199</v>
      </c>
      <c r="M4" s="95">
        <v>1</v>
      </c>
      <c r="N4" s="96">
        <f>20*(O4/1000)</f>
        <v>3.16</v>
      </c>
      <c r="O4" s="95">
        <v>158</v>
      </c>
      <c r="P4" s="95"/>
      <c r="Q4" s="95"/>
      <c r="R4" s="95"/>
      <c r="S4" s="95"/>
      <c r="T4" s="93" t="s">
        <v>261</v>
      </c>
      <c r="U4" s="100"/>
      <c r="V4" t="s">
        <v>212</v>
      </c>
      <c r="W4">
        <v>1</v>
      </c>
      <c r="X4" s="92">
        <v>27.93</v>
      </c>
      <c r="Z4" s="95"/>
      <c r="AA4" s="95"/>
      <c r="AB4" s="95"/>
      <c r="AC4" s="95"/>
      <c r="AD4" s="93" t="s">
        <v>213</v>
      </c>
      <c r="AE4" s="100"/>
    </row>
    <row r="5" spans="1:31" x14ac:dyDescent="0.3">
      <c r="A5" s="100"/>
      <c r="B5" t="s">
        <v>218</v>
      </c>
      <c r="C5" s="95">
        <v>1</v>
      </c>
      <c r="D5" s="96">
        <f>12*(E5/82)</f>
        <v>1.4634146341463414</v>
      </c>
      <c r="E5" s="95">
        <v>10</v>
      </c>
      <c r="F5" s="95"/>
      <c r="G5" s="95"/>
      <c r="H5" s="95"/>
      <c r="I5" s="95"/>
      <c r="J5" s="93" t="s">
        <v>219</v>
      </c>
      <c r="K5" s="100"/>
      <c r="L5" t="s">
        <v>218</v>
      </c>
      <c r="M5" s="95">
        <v>1</v>
      </c>
      <c r="N5" s="96">
        <f>12*(O5/82)</f>
        <v>1.4634146341463414</v>
      </c>
      <c r="O5" s="95">
        <v>10</v>
      </c>
      <c r="P5" s="95"/>
      <c r="Q5" s="95"/>
      <c r="R5" s="95"/>
      <c r="S5" s="95"/>
      <c r="T5" s="93" t="s">
        <v>219</v>
      </c>
      <c r="U5" s="100"/>
      <c r="V5" t="s">
        <v>218</v>
      </c>
      <c r="W5" s="95">
        <v>1</v>
      </c>
      <c r="X5" s="96">
        <f>12*(Y5/82)</f>
        <v>1.4634146341463414</v>
      </c>
      <c r="Y5" s="95">
        <v>10</v>
      </c>
      <c r="Z5" s="95"/>
      <c r="AA5" s="95"/>
      <c r="AB5" s="95"/>
      <c r="AC5" s="95"/>
      <c r="AD5" s="93" t="s">
        <v>219</v>
      </c>
      <c r="AE5" s="100"/>
    </row>
    <row r="6" spans="1:31" x14ac:dyDescent="0.3">
      <c r="A6" s="100"/>
      <c r="B6" s="94" t="s">
        <v>217</v>
      </c>
      <c r="C6" s="95">
        <v>1</v>
      </c>
      <c r="D6" s="96">
        <f>13.46*(20/F6)</f>
        <v>0.88320209973753283</v>
      </c>
      <c r="E6" s="95"/>
      <c r="F6" s="95">
        <v>304.8</v>
      </c>
      <c r="G6" s="95">
        <v>0.5</v>
      </c>
      <c r="H6" s="95">
        <v>0.5</v>
      </c>
      <c r="I6" s="95"/>
      <c r="J6" s="93"/>
      <c r="K6" s="100"/>
      <c r="L6" t="s">
        <v>239</v>
      </c>
      <c r="M6" s="95">
        <v>1</v>
      </c>
      <c r="N6" s="96">
        <v>7.34</v>
      </c>
      <c r="O6" s="95"/>
      <c r="P6" s="95"/>
      <c r="Q6" s="95"/>
      <c r="R6" s="95"/>
      <c r="S6" s="95"/>
      <c r="T6" s="93" t="s">
        <v>240</v>
      </c>
      <c r="U6" s="100"/>
      <c r="V6" t="s">
        <v>202</v>
      </c>
      <c r="W6">
        <v>1</v>
      </c>
      <c r="X6" s="67">
        <v>19.899999999999999</v>
      </c>
      <c r="Z6" s="95"/>
      <c r="AA6" s="95"/>
      <c r="AB6" s="95"/>
      <c r="AC6" s="95"/>
      <c r="AD6" s="93" t="s">
        <v>216</v>
      </c>
      <c r="AE6" s="100"/>
    </row>
    <row r="7" spans="1:31" x14ac:dyDescent="0.3">
      <c r="A7" s="100"/>
      <c r="B7" t="s">
        <v>224</v>
      </c>
      <c r="C7" s="95">
        <v>1</v>
      </c>
      <c r="D7" s="96">
        <v>2</v>
      </c>
      <c r="E7" s="95"/>
      <c r="F7" s="95"/>
      <c r="G7" s="95"/>
      <c r="H7" s="95"/>
      <c r="I7" s="95"/>
      <c r="J7" s="93"/>
      <c r="K7" s="100"/>
      <c r="L7" t="s">
        <v>200</v>
      </c>
      <c r="M7" s="95">
        <v>1</v>
      </c>
      <c r="N7" s="96">
        <v>0</v>
      </c>
      <c r="O7" s="95"/>
      <c r="P7" s="95">
        <v>9.3000000000000007</v>
      </c>
      <c r="Q7" s="95">
        <v>3</v>
      </c>
      <c r="R7" s="95">
        <v>0.2</v>
      </c>
      <c r="S7" s="95"/>
      <c r="T7" s="93"/>
      <c r="U7" s="100"/>
      <c r="V7" t="s">
        <v>201</v>
      </c>
      <c r="W7" s="95">
        <v>1</v>
      </c>
      <c r="X7" s="96">
        <v>25</v>
      </c>
      <c r="Y7" s="95"/>
      <c r="Z7" s="95">
        <v>5.0199999999999996</v>
      </c>
      <c r="AA7" s="95">
        <v>2.5499999999999998</v>
      </c>
      <c r="AB7" s="95">
        <v>1.02</v>
      </c>
      <c r="AC7" s="95"/>
      <c r="AD7" s="93" t="s">
        <v>206</v>
      </c>
      <c r="AE7" s="100"/>
    </row>
    <row r="8" spans="1:31" x14ac:dyDescent="0.3">
      <c r="A8" s="100"/>
      <c r="B8" t="s">
        <v>220</v>
      </c>
      <c r="C8" s="95">
        <v>1</v>
      </c>
      <c r="D8" s="98">
        <v>22.72</v>
      </c>
      <c r="E8" s="95">
        <v>170</v>
      </c>
      <c r="F8" s="95">
        <v>7.2</v>
      </c>
      <c r="G8" s="95">
        <v>6.5</v>
      </c>
      <c r="H8" s="95"/>
      <c r="I8" s="95"/>
      <c r="J8" s="93" t="s">
        <v>221</v>
      </c>
      <c r="K8" s="100"/>
      <c r="L8" t="s">
        <v>201</v>
      </c>
      <c r="M8" s="95">
        <v>1</v>
      </c>
      <c r="N8" s="96">
        <v>25</v>
      </c>
      <c r="O8" s="95"/>
      <c r="P8" s="95">
        <v>5.0199999999999996</v>
      </c>
      <c r="Q8" s="95">
        <v>2.5499999999999998</v>
      </c>
      <c r="R8" s="95">
        <v>1.02</v>
      </c>
      <c r="S8" s="95"/>
      <c r="T8" s="93" t="s">
        <v>206</v>
      </c>
      <c r="U8" s="100"/>
      <c r="V8" t="s">
        <v>227</v>
      </c>
      <c r="W8" s="95">
        <v>1</v>
      </c>
      <c r="X8" s="96">
        <v>0.57999999999999996</v>
      </c>
      <c r="Y8" s="95">
        <v>1</v>
      </c>
      <c r="Z8" s="95">
        <v>30</v>
      </c>
      <c r="AA8" s="95">
        <v>1.5</v>
      </c>
      <c r="AB8" s="95">
        <v>1.5</v>
      </c>
      <c r="AC8" s="95"/>
      <c r="AD8" s="93" t="s">
        <v>259</v>
      </c>
      <c r="AE8" s="100"/>
    </row>
    <row r="9" spans="1:31" x14ac:dyDescent="0.3">
      <c r="A9" s="100"/>
      <c r="B9" t="s">
        <v>233</v>
      </c>
      <c r="C9" s="95">
        <v>2</v>
      </c>
      <c r="D9" s="96">
        <v>6</v>
      </c>
      <c r="E9" s="95"/>
      <c r="F9" s="95"/>
      <c r="G9" s="95"/>
      <c r="H9" s="95"/>
      <c r="I9" s="95"/>
      <c r="J9" s="93"/>
      <c r="K9" s="100"/>
      <c r="L9" t="s">
        <v>214</v>
      </c>
      <c r="M9" s="95">
        <v>1</v>
      </c>
      <c r="N9" s="96">
        <v>6.95</v>
      </c>
      <c r="O9" s="95">
        <v>4</v>
      </c>
      <c r="P9" s="95">
        <v>3.2</v>
      </c>
      <c r="Q9" s="95">
        <v>2.63</v>
      </c>
      <c r="R9" s="95">
        <v>0.72</v>
      </c>
      <c r="S9" s="95"/>
      <c r="T9" s="93" t="s">
        <v>215</v>
      </c>
      <c r="U9" s="100"/>
      <c r="V9" t="s">
        <v>214</v>
      </c>
      <c r="W9" s="95">
        <v>1</v>
      </c>
      <c r="X9" s="96">
        <v>6.95</v>
      </c>
      <c r="Y9" s="95">
        <v>4</v>
      </c>
      <c r="Z9" s="95">
        <v>3.2</v>
      </c>
      <c r="AA9" s="95">
        <v>2.63</v>
      </c>
      <c r="AB9" s="95">
        <v>0.72</v>
      </c>
      <c r="AC9" s="95"/>
      <c r="AD9" s="93" t="s">
        <v>215</v>
      </c>
      <c r="AE9" s="100"/>
    </row>
    <row r="10" spans="1:31" x14ac:dyDescent="0.3">
      <c r="A10" s="100"/>
      <c r="B10" t="s">
        <v>234</v>
      </c>
      <c r="C10" s="95">
        <v>2</v>
      </c>
      <c r="D10" s="96">
        <v>8</v>
      </c>
      <c r="E10" s="95"/>
      <c r="F10" s="95"/>
      <c r="G10" s="95"/>
      <c r="H10" s="95"/>
      <c r="I10" s="95"/>
      <c r="J10" s="93"/>
      <c r="K10" s="100"/>
      <c r="L10" t="s">
        <v>231</v>
      </c>
      <c r="M10" s="95">
        <v>12</v>
      </c>
      <c r="N10" s="96">
        <v>0.46</v>
      </c>
      <c r="O10" s="95"/>
      <c r="P10" s="95"/>
      <c r="Q10" s="95"/>
      <c r="R10" s="95"/>
      <c r="S10" s="95"/>
      <c r="T10" s="93" t="s">
        <v>257</v>
      </c>
      <c r="U10" s="100"/>
      <c r="V10" t="s">
        <v>265</v>
      </c>
      <c r="W10" s="95">
        <v>4</v>
      </c>
      <c r="X10" s="96">
        <v>7.0000000000000007E-2</v>
      </c>
      <c r="Y10" s="95"/>
      <c r="Z10" s="95"/>
      <c r="AA10" s="95"/>
      <c r="AB10" s="95"/>
      <c r="AC10" s="95"/>
      <c r="AD10" s="93" t="s">
        <v>266</v>
      </c>
      <c r="AE10" s="100"/>
    </row>
    <row r="11" spans="1:31" x14ac:dyDescent="0.3">
      <c r="A11" s="100"/>
      <c r="B11" t="s">
        <v>223</v>
      </c>
      <c r="C11" s="95">
        <v>1</v>
      </c>
      <c r="D11" s="96">
        <v>10.32</v>
      </c>
      <c r="E11" s="95"/>
      <c r="F11" s="95"/>
      <c r="G11" s="95"/>
      <c r="H11" s="95"/>
      <c r="I11" s="95"/>
      <c r="J11" s="93" t="s">
        <v>222</v>
      </c>
      <c r="K11" s="100"/>
      <c r="L11" t="s">
        <v>230</v>
      </c>
      <c r="M11" s="95">
        <v>16</v>
      </c>
      <c r="N11" s="96">
        <v>0.28000000000000003</v>
      </c>
      <c r="O11" s="95"/>
      <c r="P11" s="95"/>
      <c r="Q11" s="95"/>
      <c r="R11" s="95"/>
      <c r="S11" s="95"/>
      <c r="T11" s="93" t="s">
        <v>258</v>
      </c>
      <c r="U11" s="100"/>
      <c r="V11" t="s">
        <v>267</v>
      </c>
      <c r="W11" s="95">
        <v>4</v>
      </c>
      <c r="X11" s="98">
        <v>0.01</v>
      </c>
      <c r="Y11" s="95"/>
      <c r="Z11" s="95"/>
      <c r="AA11" s="95"/>
      <c r="AB11" s="95"/>
      <c r="AC11" s="95"/>
      <c r="AD11" s="93"/>
      <c r="AE11" s="100"/>
    </row>
    <row r="12" spans="1:31" x14ac:dyDescent="0.3">
      <c r="A12" s="100"/>
      <c r="B12" t="s">
        <v>225</v>
      </c>
      <c r="C12" s="95">
        <v>1</v>
      </c>
      <c r="D12" s="96">
        <v>20</v>
      </c>
      <c r="E12" s="95"/>
      <c r="F12" s="95"/>
      <c r="G12" s="95"/>
      <c r="H12" s="95"/>
      <c r="I12" s="95"/>
      <c r="J12" s="93" t="s">
        <v>226</v>
      </c>
      <c r="K12" s="100"/>
      <c r="L12" t="s">
        <v>238</v>
      </c>
      <c r="M12" s="95">
        <v>1</v>
      </c>
      <c r="N12" s="96">
        <v>1</v>
      </c>
      <c r="O12" s="95"/>
      <c r="P12" s="95"/>
      <c r="Q12" s="95"/>
      <c r="R12" s="95"/>
      <c r="S12" s="95"/>
      <c r="T12" s="93" t="s">
        <v>256</v>
      </c>
      <c r="U12" s="100"/>
      <c r="W12" s="95"/>
      <c r="X12" s="96"/>
      <c r="Y12" s="95"/>
      <c r="Z12" s="95"/>
      <c r="AA12" s="95"/>
      <c r="AB12" s="95"/>
      <c r="AC12" s="95"/>
      <c r="AD12" s="93"/>
      <c r="AE12" s="100"/>
    </row>
    <row r="13" spans="1:31" x14ac:dyDescent="0.3">
      <c r="A13" s="100"/>
      <c r="B13" t="s">
        <v>244</v>
      </c>
      <c r="C13" s="95">
        <v>1</v>
      </c>
      <c r="D13" s="96">
        <v>15.08</v>
      </c>
      <c r="E13" s="95">
        <v>1</v>
      </c>
      <c r="F13" s="95"/>
      <c r="G13" s="95"/>
      <c r="H13" s="95"/>
      <c r="I13" s="95"/>
      <c r="J13" s="99" t="s">
        <v>245</v>
      </c>
      <c r="K13" s="100"/>
      <c r="L13" t="s">
        <v>243</v>
      </c>
      <c r="M13" s="95">
        <v>2</v>
      </c>
      <c r="N13" s="96">
        <v>0.56999999999999995</v>
      </c>
      <c r="O13" s="95"/>
      <c r="P13" s="95"/>
      <c r="Q13" s="95"/>
      <c r="R13" s="95"/>
      <c r="S13" s="95"/>
      <c r="T13" s="93" t="s">
        <v>255</v>
      </c>
      <c r="U13" s="100"/>
      <c r="W13" s="95"/>
      <c r="X13" s="96"/>
      <c r="Y13" s="95"/>
      <c r="Z13" s="95"/>
      <c r="AA13" s="95"/>
      <c r="AB13" s="95"/>
      <c r="AC13" s="95"/>
      <c r="AD13" s="93"/>
      <c r="AE13" s="100"/>
    </row>
    <row r="14" spans="1:31" x14ac:dyDescent="0.3">
      <c r="A14" s="100"/>
      <c r="B14" t="s">
        <v>246</v>
      </c>
      <c r="C14" s="95">
        <v>1</v>
      </c>
      <c r="D14" s="96">
        <v>16.27</v>
      </c>
      <c r="E14" s="95"/>
      <c r="F14" s="95"/>
      <c r="G14" s="95"/>
      <c r="H14" s="95"/>
      <c r="I14" s="95"/>
      <c r="J14" s="93" t="s">
        <v>247</v>
      </c>
      <c r="K14" s="100"/>
      <c r="L14" t="s">
        <v>242</v>
      </c>
      <c r="M14" s="95">
        <v>2</v>
      </c>
      <c r="N14" s="96">
        <v>0.63</v>
      </c>
      <c r="O14" s="95"/>
      <c r="P14" s="95"/>
      <c r="Q14" s="95"/>
      <c r="R14" s="95"/>
      <c r="S14" s="95"/>
      <c r="T14" s="93" t="s">
        <v>252</v>
      </c>
      <c r="U14" s="100"/>
      <c r="W14" s="95"/>
      <c r="X14" s="96"/>
      <c r="Y14" s="95"/>
      <c r="Z14" s="95"/>
      <c r="AA14" s="95"/>
      <c r="AB14" s="95"/>
      <c r="AC14" s="95"/>
      <c r="AD14" s="93"/>
      <c r="AE14" s="100"/>
    </row>
    <row r="15" spans="1:31" x14ac:dyDescent="0.3">
      <c r="A15" s="100"/>
      <c r="B15" t="s">
        <v>239</v>
      </c>
      <c r="C15" s="95">
        <v>1</v>
      </c>
      <c r="D15" s="96">
        <v>7.34</v>
      </c>
      <c r="E15" s="95"/>
      <c r="F15" s="95"/>
      <c r="G15" s="95"/>
      <c r="H15" s="95"/>
      <c r="I15" s="95"/>
      <c r="J15" s="93" t="s">
        <v>240</v>
      </c>
      <c r="K15" s="100"/>
      <c r="L15" t="s">
        <v>241</v>
      </c>
      <c r="M15" s="95">
        <v>1</v>
      </c>
      <c r="N15" s="96">
        <v>0.79</v>
      </c>
      <c r="O15" s="95"/>
      <c r="P15" s="95"/>
      <c r="Q15" s="95"/>
      <c r="R15" s="95"/>
      <c r="S15" s="95"/>
      <c r="T15" s="93" t="s">
        <v>250</v>
      </c>
      <c r="U15" s="100"/>
      <c r="W15" s="95"/>
      <c r="X15" s="96"/>
      <c r="Y15" s="95"/>
      <c r="Z15" s="95"/>
      <c r="AA15" s="95"/>
      <c r="AB15" s="95"/>
      <c r="AC15" s="95"/>
      <c r="AD15" s="93"/>
      <c r="AE15" s="100"/>
    </row>
    <row r="16" spans="1:31" x14ac:dyDescent="0.3">
      <c r="A16" s="100"/>
      <c r="B16" t="s">
        <v>200</v>
      </c>
      <c r="C16" s="95">
        <v>1</v>
      </c>
      <c r="D16" s="96">
        <v>0</v>
      </c>
      <c r="E16" s="95"/>
      <c r="F16" s="95">
        <v>9.3000000000000007</v>
      </c>
      <c r="G16" s="95">
        <v>3</v>
      </c>
      <c r="H16" s="95">
        <v>0.2</v>
      </c>
      <c r="I16" s="95"/>
      <c r="J16" s="93"/>
      <c r="K16" s="100"/>
      <c r="L16" t="s">
        <v>228</v>
      </c>
      <c r="M16" s="95">
        <v>1</v>
      </c>
      <c r="N16" s="96">
        <v>0.42</v>
      </c>
      <c r="O16" s="95"/>
      <c r="P16" s="95"/>
      <c r="Q16" s="95"/>
      <c r="R16" s="95"/>
      <c r="S16" s="95"/>
      <c r="T16" s="93" t="s">
        <v>253</v>
      </c>
      <c r="U16" s="100"/>
      <c r="W16" s="95"/>
      <c r="X16" s="96"/>
      <c r="Y16" s="95"/>
      <c r="Z16" s="95"/>
      <c r="AA16" s="95"/>
      <c r="AB16" s="95"/>
      <c r="AC16" s="95"/>
      <c r="AD16" s="93"/>
      <c r="AE16" s="100"/>
    </row>
    <row r="17" spans="1:31" x14ac:dyDescent="0.3">
      <c r="A17" s="100"/>
      <c r="B17" t="s">
        <v>201</v>
      </c>
      <c r="C17" s="95">
        <v>1</v>
      </c>
      <c r="D17" s="96">
        <v>25</v>
      </c>
      <c r="E17" s="95"/>
      <c r="F17" s="95">
        <v>5.0199999999999996</v>
      </c>
      <c r="G17" s="95">
        <v>2.5499999999999998</v>
      </c>
      <c r="H17" s="95">
        <v>1.02</v>
      </c>
      <c r="I17" s="95"/>
      <c r="J17" s="93" t="s">
        <v>206</v>
      </c>
      <c r="K17" s="100"/>
      <c r="L17" t="s">
        <v>229</v>
      </c>
      <c r="M17" s="95">
        <v>8</v>
      </c>
      <c r="N17" s="96">
        <v>0.03</v>
      </c>
      <c r="O17" s="95"/>
      <c r="P17" s="95"/>
      <c r="Q17" s="95"/>
      <c r="R17" s="95"/>
      <c r="S17" s="95"/>
      <c r="T17" s="93" t="s">
        <v>254</v>
      </c>
      <c r="U17" s="100"/>
      <c r="W17" s="95"/>
      <c r="X17" s="96"/>
      <c r="Y17" s="95"/>
      <c r="Z17" s="95"/>
      <c r="AA17" s="95"/>
      <c r="AB17" s="95"/>
      <c r="AC17" s="95"/>
      <c r="AD17" s="93"/>
      <c r="AE17" s="100"/>
    </row>
    <row r="18" spans="1:31" x14ac:dyDescent="0.3">
      <c r="A18" s="100"/>
      <c r="B18" t="s">
        <v>214</v>
      </c>
      <c r="C18" s="95">
        <v>1</v>
      </c>
      <c r="D18" s="96">
        <v>6.95</v>
      </c>
      <c r="E18" s="95">
        <v>4</v>
      </c>
      <c r="F18" s="95">
        <v>3.2</v>
      </c>
      <c r="G18" s="95">
        <v>2.63</v>
      </c>
      <c r="H18" s="95">
        <v>0.72</v>
      </c>
      <c r="I18" s="95"/>
      <c r="J18" s="93" t="s">
        <v>215</v>
      </c>
      <c r="K18" s="100"/>
      <c r="L18" t="s">
        <v>227</v>
      </c>
      <c r="M18" s="95">
        <v>1</v>
      </c>
      <c r="N18" s="96">
        <v>0.57999999999999996</v>
      </c>
      <c r="O18" s="95">
        <v>1</v>
      </c>
      <c r="P18" s="95">
        <v>30</v>
      </c>
      <c r="Q18" s="95">
        <v>1.5</v>
      </c>
      <c r="R18" s="95">
        <v>1.5</v>
      </c>
      <c r="S18" s="95"/>
      <c r="T18" s="93" t="s">
        <v>259</v>
      </c>
      <c r="U18" s="100"/>
      <c r="W18" s="95"/>
      <c r="X18" s="96"/>
      <c r="Y18" s="95"/>
      <c r="Z18" s="95"/>
      <c r="AA18" s="95"/>
      <c r="AB18" s="95"/>
      <c r="AC18" s="95"/>
      <c r="AD18" s="93"/>
      <c r="AE18" s="100"/>
    </row>
    <row r="19" spans="1:31" x14ac:dyDescent="0.3">
      <c r="A19" s="100"/>
      <c r="B19" t="s">
        <v>231</v>
      </c>
      <c r="C19" s="95">
        <v>12</v>
      </c>
      <c r="D19" s="96">
        <v>0.46</v>
      </c>
      <c r="E19" s="95"/>
      <c r="F19" s="95"/>
      <c r="G19" s="95"/>
      <c r="H19" s="95"/>
      <c r="I19" s="95"/>
      <c r="J19" s="93" t="s">
        <v>257</v>
      </c>
      <c r="K19" s="100"/>
      <c r="L19" t="s">
        <v>249</v>
      </c>
      <c r="M19" s="95">
        <v>2</v>
      </c>
      <c r="N19" s="96">
        <v>8.9499999999999993</v>
      </c>
      <c r="O19" s="95"/>
      <c r="P19" s="95">
        <v>5.2</v>
      </c>
      <c r="Q19" s="95">
        <v>5.2</v>
      </c>
      <c r="R19" s="95">
        <v>2.9</v>
      </c>
      <c r="S19" s="95"/>
      <c r="T19" s="93" t="s">
        <v>248</v>
      </c>
      <c r="U19" s="100"/>
      <c r="W19" s="95"/>
      <c r="X19" s="96"/>
      <c r="Y19" s="95"/>
      <c r="Z19" s="95"/>
      <c r="AA19" s="95"/>
      <c r="AB19" s="95"/>
      <c r="AC19" s="95"/>
      <c r="AD19" s="99"/>
      <c r="AE19" s="100"/>
    </row>
    <row r="20" spans="1:31" x14ac:dyDescent="0.3">
      <c r="A20" s="100"/>
      <c r="B20" t="s">
        <v>230</v>
      </c>
      <c r="C20" s="95">
        <v>16</v>
      </c>
      <c r="D20" s="96">
        <v>0.28000000000000003</v>
      </c>
      <c r="E20" s="95"/>
      <c r="F20" s="95"/>
      <c r="G20" s="95"/>
      <c r="H20" s="95"/>
      <c r="I20" s="95"/>
      <c r="J20" s="93" t="s">
        <v>258</v>
      </c>
      <c r="K20" s="100"/>
      <c r="L20" t="s">
        <v>232</v>
      </c>
      <c r="M20">
        <v>2</v>
      </c>
      <c r="N20">
        <v>0</v>
      </c>
      <c r="P20" s="95"/>
      <c r="Q20" s="95"/>
      <c r="R20" s="95"/>
      <c r="S20" s="95"/>
      <c r="T20" s="93" t="s">
        <v>264</v>
      </c>
      <c r="U20" s="100"/>
      <c r="W20" s="95"/>
      <c r="X20" s="96"/>
      <c r="Y20" s="95"/>
      <c r="Z20" s="95"/>
      <c r="AA20" s="95"/>
      <c r="AB20" s="95"/>
      <c r="AC20" s="95"/>
      <c r="AD20" s="93"/>
      <c r="AE20" s="100"/>
    </row>
    <row r="21" spans="1:31" x14ac:dyDescent="0.3">
      <c r="A21" s="100"/>
      <c r="B21" t="s">
        <v>238</v>
      </c>
      <c r="C21" s="95">
        <v>1</v>
      </c>
      <c r="D21" s="96">
        <v>1</v>
      </c>
      <c r="E21" s="95"/>
      <c r="F21" s="95"/>
      <c r="G21" s="95"/>
      <c r="H21" s="95"/>
      <c r="I21" s="95"/>
      <c r="J21" s="93" t="s">
        <v>256</v>
      </c>
      <c r="K21" s="100"/>
      <c r="L21" t="s">
        <v>202</v>
      </c>
      <c r="M21">
        <v>1</v>
      </c>
      <c r="N21" s="67">
        <v>19.899999999999999</v>
      </c>
      <c r="P21" s="95"/>
      <c r="Q21" s="95"/>
      <c r="R21" s="95"/>
      <c r="S21" s="95"/>
      <c r="T21" s="93" t="s">
        <v>216</v>
      </c>
      <c r="U21" s="100"/>
      <c r="W21" s="95"/>
      <c r="X21" s="96"/>
      <c r="Y21" s="95"/>
      <c r="Z21" s="95"/>
      <c r="AA21" s="95"/>
      <c r="AB21" s="95"/>
      <c r="AC21" s="95"/>
      <c r="AD21" s="93"/>
      <c r="AE21" s="100"/>
    </row>
    <row r="22" spans="1:31" x14ac:dyDescent="0.3">
      <c r="A22" s="100"/>
      <c r="B22" t="s">
        <v>243</v>
      </c>
      <c r="C22" s="95">
        <v>2</v>
      </c>
      <c r="D22" s="96">
        <v>0.56999999999999995</v>
      </c>
      <c r="E22" s="95"/>
      <c r="F22" s="95"/>
      <c r="G22" s="95"/>
      <c r="H22" s="95"/>
      <c r="I22" s="95"/>
      <c r="J22" s="93" t="s">
        <v>255</v>
      </c>
      <c r="K22" s="100"/>
      <c r="L22" s="94" t="s">
        <v>262</v>
      </c>
      <c r="M22" s="95">
        <v>1</v>
      </c>
      <c r="N22" s="96">
        <v>4.25</v>
      </c>
      <c r="O22" s="95"/>
      <c r="P22" s="95"/>
      <c r="Q22" s="95"/>
      <c r="R22" s="95"/>
      <c r="S22" s="95"/>
      <c r="T22" s="93" t="s">
        <v>263</v>
      </c>
      <c r="U22" s="100"/>
      <c r="W22" s="95"/>
      <c r="X22" s="96"/>
      <c r="Y22" s="95"/>
      <c r="Z22" s="95"/>
      <c r="AA22" s="95"/>
      <c r="AB22" s="95"/>
      <c r="AC22" s="95"/>
      <c r="AD22" s="93"/>
      <c r="AE22" s="100"/>
    </row>
    <row r="23" spans="1:31" x14ac:dyDescent="0.3">
      <c r="A23" s="100"/>
      <c r="B23" t="s">
        <v>242</v>
      </c>
      <c r="C23" s="95">
        <v>2</v>
      </c>
      <c r="D23" s="96">
        <v>0.63</v>
      </c>
      <c r="E23" s="95"/>
      <c r="F23" s="95"/>
      <c r="G23" s="95"/>
      <c r="H23" s="95"/>
      <c r="I23" s="95"/>
      <c r="J23" s="93" t="s">
        <v>252</v>
      </c>
      <c r="K23" s="100"/>
      <c r="M23" s="95"/>
      <c r="N23" s="95"/>
      <c r="O23" s="95"/>
      <c r="P23" s="95"/>
      <c r="Q23" s="95"/>
      <c r="R23" s="95"/>
      <c r="S23" s="95"/>
      <c r="T23" s="93"/>
      <c r="U23" s="100"/>
      <c r="W23" s="95"/>
      <c r="X23" s="96"/>
      <c r="Y23" s="95"/>
      <c r="Z23" s="95"/>
      <c r="AA23" s="95"/>
      <c r="AB23" s="95"/>
      <c r="AC23" s="95"/>
      <c r="AD23" s="93"/>
      <c r="AE23" s="100"/>
    </row>
    <row r="24" spans="1:31" x14ac:dyDescent="0.3">
      <c r="A24" s="100"/>
      <c r="B24" t="s">
        <v>241</v>
      </c>
      <c r="C24" s="95">
        <v>1</v>
      </c>
      <c r="D24" s="96">
        <v>0.79</v>
      </c>
      <c r="E24" s="95"/>
      <c r="F24" s="95"/>
      <c r="G24" s="95"/>
      <c r="H24" s="95"/>
      <c r="I24" s="95"/>
      <c r="J24" s="93" t="s">
        <v>250</v>
      </c>
      <c r="K24" s="100"/>
      <c r="M24" s="95"/>
      <c r="N24" s="98"/>
      <c r="O24" s="95"/>
      <c r="P24" s="95"/>
      <c r="Q24" s="95"/>
      <c r="R24" s="95"/>
      <c r="S24" s="95"/>
      <c r="T24" s="93"/>
      <c r="U24" s="100"/>
      <c r="W24" s="95"/>
      <c r="X24" s="96"/>
      <c r="Y24" s="95"/>
      <c r="Z24" s="95"/>
      <c r="AA24" s="95"/>
      <c r="AB24" s="95"/>
      <c r="AC24" s="95"/>
      <c r="AD24" s="93"/>
      <c r="AE24" s="100"/>
    </row>
    <row r="25" spans="1:31" x14ac:dyDescent="0.3">
      <c r="A25" s="100"/>
      <c r="B25" t="s">
        <v>228</v>
      </c>
      <c r="C25" s="95">
        <v>1</v>
      </c>
      <c r="D25" s="96">
        <v>0.42</v>
      </c>
      <c r="E25" s="95"/>
      <c r="F25" s="95"/>
      <c r="G25" s="95"/>
      <c r="H25" s="95"/>
      <c r="I25" s="95"/>
      <c r="J25" s="93" t="s">
        <v>253</v>
      </c>
      <c r="K25" s="100"/>
      <c r="M25" s="95"/>
      <c r="N25" s="95"/>
      <c r="O25" s="95"/>
      <c r="P25" s="95"/>
      <c r="Q25" s="95"/>
      <c r="R25" s="95"/>
      <c r="S25" s="95"/>
      <c r="T25" s="93"/>
      <c r="U25" s="100"/>
      <c r="W25" s="95"/>
      <c r="X25" s="96"/>
      <c r="Y25" s="95"/>
      <c r="Z25" s="95"/>
      <c r="AA25" s="95"/>
      <c r="AB25" s="95"/>
      <c r="AC25" s="95"/>
      <c r="AD25" s="93"/>
      <c r="AE25" s="100"/>
    </row>
    <row r="26" spans="1:31" x14ac:dyDescent="0.3">
      <c r="A26" s="100"/>
      <c r="B26" t="s">
        <v>229</v>
      </c>
      <c r="C26" s="95">
        <v>8</v>
      </c>
      <c r="D26" s="96">
        <v>0.03</v>
      </c>
      <c r="E26" s="95"/>
      <c r="F26" s="95"/>
      <c r="G26" s="95"/>
      <c r="H26" s="95"/>
      <c r="I26" s="95"/>
      <c r="J26" s="93" t="s">
        <v>254</v>
      </c>
      <c r="K26" s="100"/>
      <c r="M26" s="95"/>
      <c r="N26" s="96"/>
      <c r="O26" s="95"/>
      <c r="P26" s="95"/>
      <c r="Q26" s="95"/>
      <c r="R26" s="95"/>
      <c r="S26" s="95"/>
      <c r="T26" s="93"/>
      <c r="U26" s="100"/>
      <c r="W26" s="95"/>
      <c r="X26" s="96"/>
      <c r="Y26" s="95"/>
      <c r="Z26" s="95"/>
      <c r="AA26" s="95"/>
      <c r="AB26" s="95"/>
      <c r="AC26" s="95"/>
      <c r="AD26" s="93"/>
      <c r="AE26" s="100"/>
    </row>
    <row r="27" spans="1:31" x14ac:dyDescent="0.3">
      <c r="A27" s="100"/>
      <c r="B27" t="s">
        <v>227</v>
      </c>
      <c r="C27" s="95">
        <v>1</v>
      </c>
      <c r="D27" s="96">
        <v>0.57999999999999996</v>
      </c>
      <c r="E27" s="95">
        <v>1</v>
      </c>
      <c r="F27" s="95">
        <v>30</v>
      </c>
      <c r="G27" s="95">
        <v>1.5</v>
      </c>
      <c r="H27" s="95">
        <v>1.5</v>
      </c>
      <c r="I27" s="95"/>
      <c r="J27" s="93" t="s">
        <v>259</v>
      </c>
      <c r="K27" s="100"/>
      <c r="M27" s="95"/>
      <c r="N27" s="96"/>
      <c r="O27" s="95"/>
      <c r="P27" s="95"/>
      <c r="Q27" s="95"/>
      <c r="R27" s="95"/>
      <c r="S27" s="95"/>
      <c r="T27" s="93"/>
      <c r="U27" s="100"/>
      <c r="W27" s="95"/>
      <c r="X27" s="96"/>
      <c r="Y27" s="95"/>
      <c r="Z27" s="95"/>
      <c r="AA27" s="95"/>
      <c r="AB27" s="95"/>
      <c r="AC27" s="95"/>
      <c r="AD27" s="93"/>
      <c r="AE27" s="100"/>
    </row>
    <row r="28" spans="1:31" x14ac:dyDescent="0.3">
      <c r="A28" s="100"/>
      <c r="C28" s="95"/>
      <c r="D28" s="95"/>
      <c r="E28" s="95"/>
      <c r="F28" s="95"/>
      <c r="G28" s="95"/>
      <c r="H28" s="95"/>
      <c r="I28" s="95"/>
      <c r="J28" s="93"/>
      <c r="K28" s="100"/>
      <c r="M28" s="95"/>
      <c r="N28" s="96"/>
      <c r="O28" s="95"/>
      <c r="P28" s="95"/>
      <c r="Q28" s="95"/>
      <c r="R28" s="95"/>
      <c r="S28" s="95"/>
      <c r="T28" s="93"/>
      <c r="U28" s="100"/>
      <c r="W28" s="95"/>
      <c r="X28" s="96"/>
      <c r="Y28" s="95"/>
      <c r="Z28" s="95"/>
      <c r="AA28" s="95"/>
      <c r="AB28" s="95"/>
      <c r="AC28" s="95"/>
      <c r="AD28" s="93"/>
      <c r="AE28" s="100"/>
    </row>
    <row r="29" spans="1:31" x14ac:dyDescent="0.3">
      <c r="A29" s="100"/>
      <c r="C29" s="95"/>
      <c r="D29" s="95"/>
      <c r="E29" s="95"/>
      <c r="F29" s="95"/>
      <c r="G29" s="95"/>
      <c r="H29" s="95"/>
      <c r="I29" s="95"/>
      <c r="J29" s="93"/>
      <c r="K29" s="100"/>
      <c r="M29" s="95"/>
      <c r="N29" s="96"/>
      <c r="O29" s="95"/>
      <c r="P29" s="95"/>
      <c r="Q29" s="95"/>
      <c r="R29" s="95"/>
      <c r="S29" s="95"/>
      <c r="T29" s="93"/>
      <c r="U29" s="100"/>
      <c r="W29" s="95"/>
      <c r="X29" s="96"/>
      <c r="Y29" s="95"/>
      <c r="Z29" s="95"/>
      <c r="AA29" s="95"/>
      <c r="AB29" s="95"/>
      <c r="AC29" s="95"/>
      <c r="AD29" s="93"/>
      <c r="AE29" s="100"/>
    </row>
    <row r="30" spans="1:31" x14ac:dyDescent="0.3">
      <c r="A30" s="100"/>
      <c r="C30" s="95"/>
      <c r="D30" s="95"/>
      <c r="E30" s="95"/>
      <c r="F30" s="95"/>
      <c r="G30" s="95"/>
      <c r="H30" s="95"/>
      <c r="I30" s="95"/>
      <c r="J30" s="93"/>
      <c r="K30" s="100"/>
      <c r="M30" s="95"/>
      <c r="N30" s="96"/>
      <c r="O30" s="95"/>
      <c r="P30" s="95"/>
      <c r="Q30" s="95"/>
      <c r="R30" s="95"/>
      <c r="S30" s="95"/>
      <c r="T30" s="93"/>
      <c r="U30" s="100"/>
      <c r="Z30" s="95"/>
      <c r="AA30" s="95"/>
      <c r="AB30" s="95"/>
      <c r="AC30" s="95"/>
      <c r="AD30" s="93"/>
      <c r="AE30" s="100"/>
    </row>
    <row r="31" spans="1:31" x14ac:dyDescent="0.3">
      <c r="A31" s="100"/>
      <c r="C31" s="95"/>
      <c r="D31" s="95"/>
      <c r="E31" s="95"/>
      <c r="F31" s="95"/>
      <c r="G31" s="95"/>
      <c r="H31" s="95"/>
      <c r="I31" s="95"/>
      <c r="J31" s="93"/>
      <c r="K31" s="100"/>
      <c r="M31" s="95"/>
      <c r="N31" s="96"/>
      <c r="O31" s="95"/>
      <c r="P31" s="95"/>
      <c r="Q31" s="95"/>
      <c r="R31" s="95"/>
      <c r="S31" s="95"/>
      <c r="T31" s="93"/>
      <c r="U31" s="100"/>
      <c r="X31" s="92"/>
      <c r="Z31" s="95"/>
      <c r="AA31" s="95"/>
      <c r="AB31" s="95"/>
      <c r="AC31" s="95"/>
      <c r="AD31" s="93"/>
      <c r="AE31" s="100"/>
    </row>
    <row r="32" spans="1:31" x14ac:dyDescent="0.3">
      <c r="A32" s="100"/>
      <c r="D32" s="67"/>
      <c r="F32" s="95"/>
      <c r="G32" s="95"/>
      <c r="H32" s="95"/>
      <c r="I32" s="95"/>
      <c r="J32" s="93"/>
      <c r="K32" s="100"/>
      <c r="P32" s="95"/>
      <c r="Q32" s="95"/>
      <c r="R32" s="95"/>
      <c r="S32" s="95"/>
      <c r="T32" s="93"/>
      <c r="U32" s="100"/>
      <c r="X32" s="67"/>
      <c r="Z32" s="95"/>
      <c r="AA32" s="95"/>
      <c r="AB32" s="95"/>
      <c r="AC32" s="95"/>
      <c r="AD32" s="93"/>
      <c r="AE32" s="100"/>
    </row>
    <row r="33" spans="1:31" x14ac:dyDescent="0.3">
      <c r="A33" s="100"/>
      <c r="D33" s="67"/>
      <c r="F33" s="95"/>
      <c r="G33" s="95"/>
      <c r="H33" s="95"/>
      <c r="I33" s="95"/>
      <c r="J33" s="93"/>
      <c r="K33" s="100"/>
      <c r="N33" s="95"/>
      <c r="P33" s="95"/>
      <c r="Q33" s="95"/>
      <c r="R33" s="95"/>
      <c r="S33" s="95"/>
      <c r="T33" s="93"/>
      <c r="U33" s="100"/>
      <c r="X33" s="67"/>
      <c r="Z33" s="95"/>
      <c r="AA33" s="95"/>
      <c r="AB33" s="95"/>
      <c r="AC33" s="95"/>
      <c r="AD33" s="93"/>
      <c r="AE33" s="100"/>
    </row>
    <row r="34" spans="1:31" x14ac:dyDescent="0.3">
      <c r="A34" s="100"/>
      <c r="C34" s="95"/>
      <c r="D34" s="95"/>
      <c r="E34" s="95"/>
      <c r="F34" s="95"/>
      <c r="G34" s="95"/>
      <c r="H34" s="95"/>
      <c r="I34" s="95"/>
      <c r="J34" s="93"/>
      <c r="K34" s="100"/>
      <c r="N34" s="67"/>
      <c r="P34" s="95"/>
      <c r="Q34" s="95"/>
      <c r="R34" s="95"/>
      <c r="S34" s="95"/>
      <c r="T34" s="93"/>
      <c r="U34" s="100"/>
      <c r="X34" s="67"/>
      <c r="Z34" s="95"/>
      <c r="AA34" s="95"/>
      <c r="AB34" s="95"/>
      <c r="AC34" s="95"/>
      <c r="AD34" s="93"/>
      <c r="AE34" s="100"/>
    </row>
    <row r="35" spans="1:31" x14ac:dyDescent="0.3">
      <c r="A35" s="100"/>
      <c r="C35" s="95"/>
      <c r="D35" s="95"/>
      <c r="E35" s="95"/>
      <c r="F35" s="95"/>
      <c r="G35" s="95"/>
      <c r="H35" s="95"/>
      <c r="I35" s="95"/>
      <c r="J35" s="93"/>
      <c r="K35" s="100"/>
      <c r="N35" s="95"/>
      <c r="P35" s="95"/>
      <c r="Q35" s="95"/>
      <c r="R35" s="95"/>
      <c r="S35" s="95"/>
      <c r="T35" s="93"/>
      <c r="U35" s="100"/>
      <c r="W35" s="95"/>
      <c r="X35" s="95"/>
      <c r="Y35" s="95"/>
      <c r="Z35" s="95"/>
      <c r="AA35" s="95"/>
      <c r="AB35" s="95"/>
      <c r="AC35" s="95"/>
      <c r="AD35" s="93"/>
      <c r="AE35" s="100"/>
    </row>
    <row r="36" spans="1:31" x14ac:dyDescent="0.3">
      <c r="A36" s="100"/>
      <c r="C36" s="95"/>
      <c r="D36" s="95"/>
      <c r="E36" s="95"/>
      <c r="F36" s="95"/>
      <c r="G36" s="95"/>
      <c r="H36" s="95"/>
      <c r="I36" s="95"/>
      <c r="J36" s="93"/>
      <c r="K36" s="100"/>
      <c r="N36" s="67"/>
      <c r="P36" s="95"/>
      <c r="Q36" s="95"/>
      <c r="R36" s="95"/>
      <c r="S36" s="95"/>
      <c r="T36" s="93"/>
      <c r="U36" s="100"/>
      <c r="W36" s="95"/>
      <c r="X36" s="95"/>
      <c r="Y36" s="95"/>
      <c r="Z36" s="95"/>
      <c r="AA36" s="95"/>
      <c r="AB36" s="95"/>
      <c r="AC36" s="95"/>
      <c r="AD36" s="93"/>
      <c r="AE36" s="100"/>
    </row>
    <row r="37" spans="1:31" x14ac:dyDescent="0.3">
      <c r="A37" s="100"/>
      <c r="C37" s="95"/>
      <c r="D37" s="95"/>
      <c r="E37" s="95"/>
      <c r="F37" s="95"/>
      <c r="G37" s="95"/>
      <c r="H37" s="95"/>
      <c r="I37" s="95"/>
      <c r="J37" s="93"/>
      <c r="K37" s="100"/>
      <c r="M37" s="95"/>
      <c r="N37" s="95"/>
      <c r="O37" s="95"/>
      <c r="P37" s="95"/>
      <c r="Q37" s="95"/>
      <c r="R37" s="95"/>
      <c r="S37" s="95"/>
      <c r="T37" s="93"/>
      <c r="U37" s="100"/>
      <c r="W37" s="95"/>
      <c r="X37" s="95"/>
      <c r="Y37" s="95"/>
      <c r="Z37" s="95"/>
      <c r="AA37" s="95"/>
      <c r="AB37" s="95"/>
      <c r="AC37" s="95"/>
      <c r="AD37" s="93"/>
      <c r="AE37" s="100"/>
    </row>
    <row r="38" spans="1:31" x14ac:dyDescent="0.3">
      <c r="A38" s="100"/>
      <c r="C38" s="95"/>
      <c r="D38" s="95"/>
      <c r="E38" s="95"/>
      <c r="F38" s="95"/>
      <c r="G38" s="95"/>
      <c r="H38" s="95"/>
      <c r="I38" s="95"/>
      <c r="J38" s="93"/>
      <c r="K38" s="100"/>
      <c r="M38" s="95"/>
      <c r="N38" s="95"/>
      <c r="O38" s="95"/>
      <c r="P38" s="95"/>
      <c r="Q38" s="95"/>
      <c r="R38" s="95"/>
      <c r="S38" s="95"/>
      <c r="T38" s="93"/>
      <c r="U38" s="100"/>
      <c r="W38" s="95"/>
      <c r="X38" s="95"/>
      <c r="Y38" s="95"/>
      <c r="Z38" s="95"/>
      <c r="AA38" s="95"/>
      <c r="AB38" s="95"/>
      <c r="AC38" s="95"/>
      <c r="AD38" s="93"/>
      <c r="AE38" s="100"/>
    </row>
    <row r="39" spans="1:31" x14ac:dyDescent="0.3">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row>
  </sheetData>
  <mergeCells count="3">
    <mergeCell ref="B2:J2"/>
    <mergeCell ref="L2:T2"/>
    <mergeCell ref="V2:AD2"/>
  </mergeCells>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9E5A-CC60-4932-A987-82CF82061848}">
  <dimension ref="A2:M15"/>
  <sheetViews>
    <sheetView zoomScaleNormal="100" workbookViewId="0">
      <selection activeCell="A16" sqref="A16"/>
    </sheetView>
  </sheetViews>
  <sheetFormatPr defaultRowHeight="14.4" x14ac:dyDescent="0.3"/>
  <cols>
    <col min="1" max="6" width="20.6640625" customWidth="1"/>
    <col min="7" max="7" width="24" bestFit="1" customWidth="1"/>
    <col min="8" max="8" width="23.6640625" bestFit="1" customWidth="1"/>
    <col min="9" max="13" width="20.6640625" customWidth="1"/>
  </cols>
  <sheetData>
    <row r="2" spans="1:13" ht="15" thickBot="1" x14ac:dyDescent="0.35"/>
    <row r="3" spans="1:13" ht="18.600000000000001" thickBot="1" x14ac:dyDescent="0.4">
      <c r="A3" s="84" t="s">
        <v>5</v>
      </c>
      <c r="B3" s="85"/>
      <c r="C3" s="85"/>
      <c r="D3" s="85"/>
      <c r="E3" s="85"/>
      <c r="F3" s="85"/>
      <c r="G3" s="85"/>
      <c r="H3" s="85"/>
      <c r="I3" s="85"/>
      <c r="J3" s="85"/>
      <c r="K3" s="85"/>
      <c r="L3" s="85"/>
      <c r="M3" s="86"/>
    </row>
    <row r="4" spans="1:13" ht="15" thickBot="1" x14ac:dyDescent="0.35">
      <c r="A4" s="1" t="s">
        <v>0</v>
      </c>
      <c r="B4" s="1" t="s">
        <v>1</v>
      </c>
      <c r="C4" s="1" t="s">
        <v>9</v>
      </c>
      <c r="D4" s="1" t="s">
        <v>2</v>
      </c>
      <c r="E4" s="1" t="s">
        <v>3</v>
      </c>
      <c r="F4" s="1" t="s">
        <v>4</v>
      </c>
      <c r="G4" s="1" t="s">
        <v>13</v>
      </c>
      <c r="H4" s="1" t="s">
        <v>28</v>
      </c>
      <c r="I4" s="1" t="s">
        <v>6</v>
      </c>
      <c r="J4" s="1" t="s">
        <v>16</v>
      </c>
      <c r="K4" s="2" t="s">
        <v>24</v>
      </c>
      <c r="L4" s="1" t="s">
        <v>8</v>
      </c>
      <c r="M4" s="1" t="s">
        <v>11</v>
      </c>
    </row>
    <row r="5" spans="1:13" ht="36" x14ac:dyDescent="0.3">
      <c r="A5" s="9" t="s">
        <v>7</v>
      </c>
      <c r="B5" s="10" t="s">
        <v>17</v>
      </c>
      <c r="C5" s="11" t="s">
        <v>10</v>
      </c>
      <c r="D5" s="12">
        <v>10.82</v>
      </c>
      <c r="E5" s="12">
        <v>12</v>
      </c>
      <c r="F5" s="12">
        <v>0.32</v>
      </c>
      <c r="G5" s="12" t="s">
        <v>12</v>
      </c>
      <c r="H5" s="12" t="s">
        <v>15</v>
      </c>
      <c r="I5" s="12">
        <v>50000000</v>
      </c>
      <c r="J5" s="12">
        <v>1</v>
      </c>
      <c r="K5" s="13" t="s">
        <v>26</v>
      </c>
      <c r="L5" s="14" t="s">
        <v>14</v>
      </c>
      <c r="M5" s="10" t="s">
        <v>23</v>
      </c>
    </row>
    <row r="6" spans="1:13" ht="43.2" x14ac:dyDescent="0.3">
      <c r="A6" s="6" t="s">
        <v>18</v>
      </c>
      <c r="B6" s="6" t="s">
        <v>19</v>
      </c>
      <c r="C6" s="5" t="s">
        <v>20</v>
      </c>
      <c r="D6" s="6">
        <v>13.24</v>
      </c>
      <c r="E6" s="6">
        <v>12</v>
      </c>
      <c r="F6" s="6">
        <v>0.45</v>
      </c>
      <c r="G6" s="6" t="s">
        <v>12</v>
      </c>
      <c r="H6" s="3" t="s">
        <v>21</v>
      </c>
      <c r="I6" s="6">
        <v>200000</v>
      </c>
      <c r="J6" s="6">
        <v>1</v>
      </c>
      <c r="K6" s="7" t="s">
        <v>27</v>
      </c>
      <c r="L6" s="15" t="s">
        <v>22</v>
      </c>
      <c r="M6" s="4" t="s">
        <v>23</v>
      </c>
    </row>
    <row r="7" spans="1:13" ht="43.2" x14ac:dyDescent="0.3">
      <c r="A7" s="6" t="s">
        <v>25</v>
      </c>
      <c r="B7" s="6">
        <v>1001490959</v>
      </c>
      <c r="C7" s="6" t="s">
        <v>34</v>
      </c>
      <c r="D7" s="6">
        <v>34.979999999999997</v>
      </c>
      <c r="E7" s="6">
        <v>24</v>
      </c>
      <c r="F7" s="6"/>
      <c r="G7" s="6" t="s">
        <v>29</v>
      </c>
      <c r="H7" s="6" t="s">
        <v>30</v>
      </c>
      <c r="I7" s="6"/>
      <c r="J7" s="6">
        <v>0</v>
      </c>
      <c r="K7" s="4" t="s">
        <v>32</v>
      </c>
      <c r="L7" s="15" t="s">
        <v>33</v>
      </c>
      <c r="M7" s="6" t="s">
        <v>31</v>
      </c>
    </row>
    <row r="8" spans="1:13" ht="43.2" x14ac:dyDescent="0.3">
      <c r="A8" s="6" t="s">
        <v>35</v>
      </c>
      <c r="B8" s="8">
        <v>57280</v>
      </c>
      <c r="C8" s="6" t="s">
        <v>37</v>
      </c>
      <c r="D8" s="6">
        <v>44.41</v>
      </c>
      <c r="E8" s="6">
        <v>24</v>
      </c>
      <c r="F8" s="6"/>
      <c r="G8" s="6"/>
      <c r="H8" s="6"/>
      <c r="I8" s="6"/>
      <c r="J8" s="6">
        <v>9</v>
      </c>
      <c r="K8" s="4" t="s">
        <v>32</v>
      </c>
      <c r="L8" s="15" t="s">
        <v>36</v>
      </c>
      <c r="M8" s="6" t="s">
        <v>31</v>
      </c>
    </row>
    <row r="11" spans="1:13" x14ac:dyDescent="0.3">
      <c r="A11" s="87" t="s">
        <v>177</v>
      </c>
      <c r="B11" s="87"/>
      <c r="C11" s="87"/>
    </row>
    <row r="12" spans="1:13" x14ac:dyDescent="0.3">
      <c r="A12" s="87"/>
      <c r="B12" s="87"/>
      <c r="C12" s="87"/>
    </row>
    <row r="13" spans="1:13" x14ac:dyDescent="0.3">
      <c r="A13" s="87"/>
      <c r="B13" s="87"/>
      <c r="C13" s="87"/>
    </row>
    <row r="14" spans="1:13" x14ac:dyDescent="0.3">
      <c r="A14" s="87"/>
      <c r="B14" s="87"/>
      <c r="C14" s="87"/>
    </row>
    <row r="15" spans="1:13" x14ac:dyDescent="0.3">
      <c r="A15" s="87"/>
      <c r="B15" s="87"/>
      <c r="C15" s="87"/>
    </row>
  </sheetData>
  <mergeCells count="2">
    <mergeCell ref="A3:M3"/>
    <mergeCell ref="A11:C15"/>
  </mergeCells>
  <hyperlinks>
    <hyperlink ref="L5" r:id="rId1" display="https://www.digikey.ca/en/products/detail/adafruit-industries-llc/997/6827136" xr:uid="{A289B49D-8A91-4078-BF45-D1A7F86B44BA}"/>
    <hyperlink ref="L6" r:id="rId2" display="https://www.digikey.ca/en/products/detail/seeed-technology-co-ltd/111990004/5488162" xr:uid="{8118A0BC-BA2A-4ADE-B708-CCC6A77BF619}"/>
    <hyperlink ref="L7" r:id="rId3" display="https://www.homedepot.ca/product/rain-bird-3-4-inline-valve/1001490959" xr:uid="{FC0FD94D-2201-4319-AB18-5919EB88CF59}"/>
    <hyperlink ref="L8" r:id="rId4" display="https://www.homedepot.ca/product/orbit-3-4-inch-fpt-auto-inline-valve/1000404810" xr:uid="{90D930B9-A858-4CA7-A852-01ABD1B1A4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C2282-16EB-409C-A060-4C913711A114}">
  <dimension ref="A3:R47"/>
  <sheetViews>
    <sheetView topLeftCell="A3" zoomScaleNormal="100" workbookViewId="0">
      <selection activeCell="Q10" sqref="Q10"/>
    </sheetView>
  </sheetViews>
  <sheetFormatPr defaultRowHeight="14.4" x14ac:dyDescent="0.3"/>
  <cols>
    <col min="1" max="5" width="20.6640625" customWidth="1"/>
    <col min="6" max="6" width="23.109375" bestFit="1" customWidth="1"/>
    <col min="7" max="7" width="26.44140625" customWidth="1"/>
    <col min="8" max="14" width="20.6640625" customWidth="1"/>
    <col min="15" max="15" width="16.5546875" customWidth="1"/>
    <col min="16" max="16" width="18.5546875" bestFit="1" customWidth="1"/>
    <col min="18" max="18" width="15.6640625" bestFit="1" customWidth="1"/>
  </cols>
  <sheetData>
    <row r="3" spans="1:18" ht="18.600000000000001" thickBot="1" x14ac:dyDescent="0.4">
      <c r="A3" s="88" t="s">
        <v>53</v>
      </c>
      <c r="B3" s="89"/>
      <c r="C3" s="89"/>
      <c r="D3" s="89"/>
      <c r="E3" s="89"/>
      <c r="F3" s="89"/>
      <c r="G3" s="89"/>
      <c r="H3" s="89"/>
      <c r="I3" s="89"/>
      <c r="J3" s="89"/>
      <c r="K3" s="89"/>
      <c r="L3" s="89"/>
      <c r="M3" s="89"/>
      <c r="N3" s="89"/>
    </row>
    <row r="4" spans="1:18" ht="15" thickBot="1" x14ac:dyDescent="0.35">
      <c r="A4" s="1" t="s">
        <v>0</v>
      </c>
      <c r="B4" s="39" t="s">
        <v>1</v>
      </c>
      <c r="C4" s="39" t="s">
        <v>9</v>
      </c>
      <c r="D4" s="39" t="s">
        <v>2</v>
      </c>
      <c r="E4" s="39" t="s">
        <v>94</v>
      </c>
      <c r="F4" s="39" t="s">
        <v>95</v>
      </c>
      <c r="G4" s="39" t="s">
        <v>46</v>
      </c>
      <c r="H4" s="39" t="s">
        <v>92</v>
      </c>
      <c r="I4" s="39" t="s">
        <v>93</v>
      </c>
      <c r="J4" s="39" t="s">
        <v>54</v>
      </c>
      <c r="K4" s="39" t="s">
        <v>44</v>
      </c>
      <c r="L4" s="39" t="s">
        <v>41</v>
      </c>
      <c r="M4" s="40" t="s">
        <v>90</v>
      </c>
      <c r="N4" s="40" t="s">
        <v>91</v>
      </c>
      <c r="O4" s="40" t="s">
        <v>43</v>
      </c>
      <c r="P4" s="39" t="s">
        <v>61</v>
      </c>
      <c r="Q4" s="39" t="s">
        <v>8</v>
      </c>
      <c r="R4" s="39" t="s">
        <v>11</v>
      </c>
    </row>
    <row r="5" spans="1:18" ht="28.8" x14ac:dyDescent="0.3">
      <c r="A5" s="11" t="s">
        <v>38</v>
      </c>
      <c r="B5" s="11" t="s">
        <v>139</v>
      </c>
      <c r="C5" s="11" t="s">
        <v>39</v>
      </c>
      <c r="D5" s="11">
        <v>2.5299999999999998</v>
      </c>
      <c r="E5" s="11">
        <v>1.62</v>
      </c>
      <c r="F5" s="11">
        <v>3.6</v>
      </c>
      <c r="G5" s="11">
        <v>3.0000000000000004E-7</v>
      </c>
      <c r="H5" s="11">
        <v>2</v>
      </c>
      <c r="I5" s="11">
        <v>0.2</v>
      </c>
      <c r="J5" s="19">
        <v>11</v>
      </c>
      <c r="K5" s="11">
        <v>8</v>
      </c>
      <c r="L5" s="11" t="s">
        <v>49</v>
      </c>
      <c r="M5" s="18">
        <v>-40</v>
      </c>
      <c r="N5" s="18">
        <v>80</v>
      </c>
      <c r="O5" s="11">
        <v>1</v>
      </c>
      <c r="P5" s="55" t="s">
        <v>62</v>
      </c>
      <c r="Q5" s="56" t="s">
        <v>48</v>
      </c>
      <c r="R5" s="10" t="s">
        <v>47</v>
      </c>
    </row>
    <row r="6" spans="1:18" ht="28.8" x14ac:dyDescent="0.3">
      <c r="A6" s="5" t="s">
        <v>52</v>
      </c>
      <c r="B6" s="11" t="s">
        <v>50</v>
      </c>
      <c r="C6" s="11" t="s">
        <v>51</v>
      </c>
      <c r="D6" s="11">
        <v>2.71</v>
      </c>
      <c r="E6" s="11">
        <v>1.71</v>
      </c>
      <c r="F6" s="11">
        <v>3.6</v>
      </c>
      <c r="G6" s="11">
        <v>6.6000000000000003E-6</v>
      </c>
      <c r="H6" s="11">
        <v>2</v>
      </c>
      <c r="I6" s="11">
        <v>0.2</v>
      </c>
      <c r="J6" s="20">
        <v>16</v>
      </c>
      <c r="K6" s="11">
        <v>3</v>
      </c>
      <c r="L6" s="11" t="s">
        <v>49</v>
      </c>
      <c r="M6" s="18">
        <v>-40</v>
      </c>
      <c r="N6" s="18">
        <v>100</v>
      </c>
      <c r="O6" s="11">
        <v>1</v>
      </c>
      <c r="P6" s="57" t="s">
        <v>62</v>
      </c>
      <c r="Q6" s="58" t="s">
        <v>48</v>
      </c>
      <c r="R6" s="10" t="s">
        <v>47</v>
      </c>
    </row>
    <row r="7" spans="1:18" ht="28.8" x14ac:dyDescent="0.3">
      <c r="A7" s="5" t="s">
        <v>55</v>
      </c>
      <c r="B7" s="11" t="s">
        <v>56</v>
      </c>
      <c r="C7" s="11" t="s">
        <v>57</v>
      </c>
      <c r="D7" s="11">
        <v>2.8</v>
      </c>
      <c r="E7" s="11">
        <v>1.08</v>
      </c>
      <c r="F7" s="11">
        <v>3.6</v>
      </c>
      <c r="G7" s="11">
        <f>0.4*10^-6</f>
        <v>3.9999999999999998E-7</v>
      </c>
      <c r="H7" s="11">
        <v>1.8</v>
      </c>
      <c r="I7" s="11">
        <v>0.2</v>
      </c>
      <c r="J7" s="20">
        <v>16</v>
      </c>
      <c r="K7" s="11">
        <v>4</v>
      </c>
      <c r="L7" s="11" t="s">
        <v>49</v>
      </c>
      <c r="M7" s="18">
        <v>-40</v>
      </c>
      <c r="N7" s="18">
        <v>125</v>
      </c>
      <c r="O7" s="11">
        <v>1</v>
      </c>
      <c r="P7" s="57" t="s">
        <v>62</v>
      </c>
      <c r="Q7" s="58" t="s">
        <v>58</v>
      </c>
      <c r="R7" s="10" t="s">
        <v>47</v>
      </c>
    </row>
    <row r="8" spans="1:18" ht="86.4" x14ac:dyDescent="0.3">
      <c r="A8" s="5" t="s">
        <v>96</v>
      </c>
      <c r="B8" s="6" t="s">
        <v>141</v>
      </c>
      <c r="C8" s="5" t="s">
        <v>64</v>
      </c>
      <c r="D8" s="6">
        <v>6.99</v>
      </c>
      <c r="E8" s="6">
        <v>2.2000000000000002</v>
      </c>
      <c r="F8" s="6">
        <v>5.5</v>
      </c>
      <c r="G8" s="59">
        <f>980*10^-6</f>
        <v>9.7999999999999997E-4</v>
      </c>
      <c r="H8" s="6">
        <v>0.5</v>
      </c>
      <c r="I8" s="6">
        <v>3</v>
      </c>
      <c r="J8" s="6">
        <v>7</v>
      </c>
      <c r="K8" s="6">
        <v>8</v>
      </c>
      <c r="L8" s="4" t="s">
        <v>49</v>
      </c>
      <c r="M8" s="25">
        <v>-40</v>
      </c>
      <c r="N8" s="25">
        <v>80</v>
      </c>
      <c r="O8" s="6">
        <v>1</v>
      </c>
      <c r="P8" s="57" t="s">
        <v>65</v>
      </c>
      <c r="Q8" s="51" t="s">
        <v>63</v>
      </c>
      <c r="R8" s="10" t="s">
        <v>140</v>
      </c>
    </row>
    <row r="9" spans="1:18" ht="72" x14ac:dyDescent="0.3">
      <c r="A9" s="60" t="s">
        <v>80</v>
      </c>
      <c r="B9" s="8" t="s">
        <v>81</v>
      </c>
      <c r="C9" s="5" t="s">
        <v>64</v>
      </c>
      <c r="D9" s="6">
        <v>38.75</v>
      </c>
      <c r="E9" s="61">
        <v>3</v>
      </c>
      <c r="F9" s="61">
        <v>5</v>
      </c>
      <c r="G9" s="6">
        <f>1500*(10^-6)</f>
        <v>1.5E-3</v>
      </c>
      <c r="H9" s="5">
        <v>2</v>
      </c>
      <c r="I9" s="5">
        <v>0.2</v>
      </c>
      <c r="J9" s="6">
        <v>16</v>
      </c>
      <c r="K9" s="6">
        <v>8</v>
      </c>
      <c r="L9" s="11" t="s">
        <v>49</v>
      </c>
      <c r="M9" s="25">
        <v>-40</v>
      </c>
      <c r="N9" s="25">
        <v>125</v>
      </c>
      <c r="O9" s="6">
        <v>1</v>
      </c>
      <c r="P9" s="57" t="s">
        <v>83</v>
      </c>
      <c r="Q9" s="52" t="s">
        <v>82</v>
      </c>
      <c r="R9" s="10" t="s">
        <v>84</v>
      </c>
    </row>
    <row r="10" spans="1:18" x14ac:dyDescent="0.3">
      <c r="A10" s="5" t="s">
        <v>87</v>
      </c>
      <c r="B10" s="62" t="s">
        <v>86</v>
      </c>
      <c r="C10" s="5" t="s">
        <v>85</v>
      </c>
      <c r="D10" s="63">
        <v>30.91</v>
      </c>
      <c r="E10" s="61">
        <v>3</v>
      </c>
      <c r="F10" s="61">
        <v>5</v>
      </c>
      <c r="G10" s="6">
        <f>1500*(10^-6)</f>
        <v>1.5E-3</v>
      </c>
      <c r="H10" s="5">
        <v>2</v>
      </c>
      <c r="I10" s="64">
        <v>0.2</v>
      </c>
      <c r="J10" s="6">
        <v>16</v>
      </c>
      <c r="K10" s="6">
        <v>8</v>
      </c>
      <c r="L10" s="11" t="s">
        <v>49</v>
      </c>
      <c r="M10" s="25">
        <v>-40</v>
      </c>
      <c r="N10" s="25">
        <v>125</v>
      </c>
      <c r="O10" s="6">
        <v>1</v>
      </c>
      <c r="P10" s="57" t="s">
        <v>83</v>
      </c>
      <c r="Q10" s="52" t="s">
        <v>88</v>
      </c>
      <c r="R10" s="10" t="s">
        <v>89</v>
      </c>
    </row>
    <row r="11" spans="1:18" ht="57.6" x14ac:dyDescent="0.3">
      <c r="A11" s="60" t="s">
        <v>137</v>
      </c>
      <c r="B11" s="6">
        <v>386</v>
      </c>
      <c r="C11" s="6" t="s">
        <v>64</v>
      </c>
      <c r="D11" s="6">
        <v>0</v>
      </c>
      <c r="E11" s="6">
        <v>3</v>
      </c>
      <c r="F11" s="6">
        <v>5.5</v>
      </c>
      <c r="G11" s="6">
        <v>2.5000000000000001E-3</v>
      </c>
      <c r="H11" s="6">
        <v>5</v>
      </c>
      <c r="I11" s="6">
        <v>2</v>
      </c>
      <c r="J11" s="6">
        <v>16</v>
      </c>
      <c r="K11" s="6">
        <v>10</v>
      </c>
      <c r="L11" s="6" t="s">
        <v>138</v>
      </c>
      <c r="M11" s="6">
        <v>0</v>
      </c>
      <c r="N11" s="6">
        <v>50</v>
      </c>
      <c r="O11" s="6">
        <v>0</v>
      </c>
      <c r="P11" s="6" t="s">
        <v>65</v>
      </c>
      <c r="Q11" s="6" t="s">
        <v>135</v>
      </c>
      <c r="R11" s="4" t="s">
        <v>136</v>
      </c>
    </row>
    <row r="12" spans="1:18" x14ac:dyDescent="0.3">
      <c r="A12" s="6"/>
      <c r="B12" s="41"/>
      <c r="C12" s="34"/>
      <c r="D12" s="42"/>
      <c r="E12" s="42"/>
      <c r="F12" s="42"/>
      <c r="G12" s="42"/>
      <c r="H12" s="42"/>
      <c r="I12" s="42"/>
      <c r="J12" s="42"/>
      <c r="K12" s="42"/>
      <c r="L12" s="43"/>
      <c r="M12" s="44"/>
      <c r="N12" s="44"/>
      <c r="O12" s="42"/>
      <c r="P12" s="45"/>
      <c r="Q12" s="46"/>
      <c r="R12" s="35"/>
    </row>
    <row r="15" spans="1:18" x14ac:dyDescent="0.3">
      <c r="A15" s="87" t="s">
        <v>176</v>
      </c>
      <c r="B15" s="87"/>
      <c r="C15" s="87"/>
    </row>
    <row r="16" spans="1:18" x14ac:dyDescent="0.3">
      <c r="A16" s="87"/>
      <c r="B16" s="87"/>
      <c r="C16" s="87"/>
    </row>
    <row r="17" spans="1:16" x14ac:dyDescent="0.3">
      <c r="A17" s="87"/>
      <c r="B17" s="87"/>
      <c r="C17" s="87"/>
    </row>
    <row r="18" spans="1:16" x14ac:dyDescent="0.3">
      <c r="A18" s="87"/>
      <c r="B18" s="87"/>
      <c r="C18" s="87"/>
    </row>
    <row r="19" spans="1:16" x14ac:dyDescent="0.3">
      <c r="A19" s="87"/>
      <c r="B19" s="87"/>
      <c r="C19" s="87"/>
    </row>
    <row r="26" spans="1:16" ht="18.600000000000001" thickBot="1" x14ac:dyDescent="0.4">
      <c r="A26" s="88" t="s">
        <v>59</v>
      </c>
      <c r="B26" s="89"/>
      <c r="C26" s="89"/>
      <c r="D26" s="89"/>
      <c r="E26" s="89"/>
      <c r="F26" s="89"/>
      <c r="G26" s="89"/>
      <c r="H26" s="89"/>
      <c r="I26" s="89"/>
      <c r="J26" s="89"/>
      <c r="K26" s="89"/>
      <c r="L26" s="89"/>
      <c r="M26" s="89"/>
      <c r="N26" s="89"/>
    </row>
    <row r="27" spans="1:16" ht="15" thickBot="1" x14ac:dyDescent="0.35">
      <c r="A27" s="1" t="s">
        <v>0</v>
      </c>
      <c r="B27" s="1" t="s">
        <v>1</v>
      </c>
      <c r="C27" s="1" t="s">
        <v>9</v>
      </c>
      <c r="D27" s="1" t="s">
        <v>2</v>
      </c>
      <c r="E27" s="1" t="s">
        <v>45</v>
      </c>
      <c r="F27" s="1" t="s">
        <v>46</v>
      </c>
      <c r="G27" s="1" t="s">
        <v>40</v>
      </c>
      <c r="H27" s="1" t="s">
        <v>54</v>
      </c>
      <c r="I27" s="1" t="s">
        <v>44</v>
      </c>
      <c r="J27" s="1" t="s">
        <v>41</v>
      </c>
      <c r="K27" s="17" t="s">
        <v>42</v>
      </c>
      <c r="L27" s="17" t="s">
        <v>43</v>
      </c>
      <c r="M27" s="1" t="s">
        <v>8</v>
      </c>
      <c r="N27" s="1" t="s">
        <v>11</v>
      </c>
      <c r="P27" s="49"/>
    </row>
    <row r="28" spans="1:16" x14ac:dyDescent="0.3">
      <c r="A28" s="11"/>
      <c r="B28" s="11">
        <v>101020613</v>
      </c>
      <c r="C28" s="11" t="s">
        <v>68</v>
      </c>
      <c r="D28" s="11">
        <v>50.1</v>
      </c>
      <c r="E28" s="11" t="s">
        <v>69</v>
      </c>
      <c r="F28" s="11"/>
      <c r="G28" s="11"/>
      <c r="H28" s="19"/>
      <c r="I28" s="11"/>
      <c r="J28" s="11"/>
      <c r="K28" s="18" t="s">
        <v>70</v>
      </c>
      <c r="L28" s="11">
        <v>1</v>
      </c>
      <c r="M28" s="53" t="s">
        <v>66</v>
      </c>
      <c r="N28" s="10" t="s">
        <v>67</v>
      </c>
    </row>
    <row r="29" spans="1:16" x14ac:dyDescent="0.3">
      <c r="A29" s="11"/>
      <c r="B29" s="11"/>
      <c r="C29" s="11"/>
      <c r="D29" s="11"/>
      <c r="E29" s="11"/>
      <c r="F29" s="11"/>
      <c r="G29" s="11"/>
      <c r="H29" s="20"/>
      <c r="I29" s="11"/>
      <c r="J29" s="11"/>
      <c r="K29" s="18"/>
      <c r="L29" s="11"/>
      <c r="M29" s="11"/>
      <c r="N29" s="10"/>
    </row>
    <row r="30" spans="1:16" x14ac:dyDescent="0.3">
      <c r="A30" s="11"/>
      <c r="B30" s="11"/>
      <c r="C30" s="11"/>
      <c r="D30" s="11"/>
      <c r="E30" s="11"/>
      <c r="F30" s="11"/>
      <c r="G30" s="11"/>
      <c r="H30" s="20"/>
      <c r="I30" s="11"/>
      <c r="J30" s="11"/>
      <c r="K30" s="18"/>
      <c r="L30" s="11"/>
      <c r="M30" s="54"/>
      <c r="N30" s="10"/>
    </row>
    <row r="31" spans="1:16" x14ac:dyDescent="0.3">
      <c r="A31" s="6"/>
      <c r="B31" s="8"/>
      <c r="C31" s="6"/>
      <c r="D31" s="6"/>
      <c r="E31" s="6"/>
      <c r="F31" s="6"/>
      <c r="G31" s="6"/>
      <c r="H31" s="6"/>
      <c r="I31" s="6"/>
      <c r="J31" s="4"/>
      <c r="K31" s="6"/>
      <c r="L31" s="6"/>
      <c r="M31" s="15"/>
      <c r="N31" s="6"/>
    </row>
    <row r="34" spans="1:14" ht="18.600000000000001" thickBot="1" x14ac:dyDescent="0.4">
      <c r="A34" s="88" t="s">
        <v>178</v>
      </c>
      <c r="B34" s="89"/>
      <c r="C34" s="89"/>
      <c r="D34" s="89"/>
      <c r="E34" s="89"/>
      <c r="F34" s="89"/>
      <c r="G34" s="89"/>
      <c r="H34" s="89"/>
      <c r="I34" s="89"/>
      <c r="J34" s="89"/>
      <c r="K34" s="89"/>
      <c r="L34" s="89"/>
      <c r="M34" s="89"/>
      <c r="N34" s="89"/>
    </row>
    <row r="35" spans="1:14" ht="15" thickBot="1" x14ac:dyDescent="0.35">
      <c r="A35" s="1" t="s">
        <v>0</v>
      </c>
      <c r="B35" s="1" t="s">
        <v>1</v>
      </c>
      <c r="C35" s="1" t="s">
        <v>9</v>
      </c>
      <c r="D35" s="1" t="s">
        <v>2</v>
      </c>
      <c r="E35" s="1" t="s">
        <v>45</v>
      </c>
      <c r="F35" s="1" t="s">
        <v>46</v>
      </c>
      <c r="G35" s="1" t="s">
        <v>185</v>
      </c>
      <c r="H35" s="1" t="s">
        <v>54</v>
      </c>
      <c r="I35" s="1" t="s">
        <v>44</v>
      </c>
      <c r="J35" s="1" t="s">
        <v>41</v>
      </c>
      <c r="K35" s="17" t="s">
        <v>42</v>
      </c>
      <c r="L35" s="17" t="s">
        <v>43</v>
      </c>
      <c r="M35" s="1" t="s">
        <v>8</v>
      </c>
      <c r="N35" s="1" t="s">
        <v>11</v>
      </c>
    </row>
    <row r="36" spans="1:14" ht="187.2" x14ac:dyDescent="0.3">
      <c r="A36" s="11" t="s">
        <v>181</v>
      </c>
      <c r="B36" s="11" t="s">
        <v>180</v>
      </c>
      <c r="C36" s="11" t="s">
        <v>182</v>
      </c>
      <c r="D36" s="11">
        <v>27.55</v>
      </c>
      <c r="E36" s="11" t="s">
        <v>69</v>
      </c>
      <c r="F36" s="65" t="s">
        <v>184</v>
      </c>
      <c r="G36" s="11">
        <v>5</v>
      </c>
      <c r="H36" s="19"/>
      <c r="I36" s="11">
        <v>55</v>
      </c>
      <c r="J36" s="11" t="s">
        <v>49</v>
      </c>
      <c r="K36" s="18" t="s">
        <v>183</v>
      </c>
      <c r="L36" s="11"/>
      <c r="M36" s="66" t="s">
        <v>179</v>
      </c>
      <c r="N36" s="50" t="s">
        <v>187</v>
      </c>
    </row>
    <row r="37" spans="1:14" ht="28.8" x14ac:dyDescent="0.3">
      <c r="A37" s="11"/>
      <c r="B37" s="11" t="s">
        <v>193</v>
      </c>
      <c r="C37" s="11" t="s">
        <v>192</v>
      </c>
      <c r="D37" s="11">
        <v>32.159999999999997</v>
      </c>
      <c r="E37" s="11">
        <v>5</v>
      </c>
      <c r="F37" s="11" t="s">
        <v>194</v>
      </c>
      <c r="G37" s="11">
        <v>5</v>
      </c>
      <c r="H37" s="20"/>
      <c r="I37" s="11" t="s">
        <v>191</v>
      </c>
      <c r="J37" s="11" t="s">
        <v>189</v>
      </c>
      <c r="K37" s="18" t="s">
        <v>190</v>
      </c>
      <c r="L37" s="11"/>
      <c r="M37" s="23" t="s">
        <v>186</v>
      </c>
      <c r="N37" s="50" t="s">
        <v>188</v>
      </c>
    </row>
    <row r="38" spans="1:14" x14ac:dyDescent="0.3">
      <c r="A38" s="11"/>
      <c r="B38" s="11"/>
      <c r="C38" s="11"/>
      <c r="D38" s="11"/>
      <c r="E38" s="11"/>
      <c r="F38" s="11"/>
      <c r="G38" s="11"/>
      <c r="H38" s="20"/>
      <c r="I38" s="11"/>
      <c r="J38" s="11"/>
      <c r="K38" s="18"/>
      <c r="L38" s="11"/>
      <c r="M38" s="23" t="s">
        <v>195</v>
      </c>
      <c r="N38" s="50" t="s">
        <v>196</v>
      </c>
    </row>
    <row r="39" spans="1:14" x14ac:dyDescent="0.3">
      <c r="A39" s="6"/>
      <c r="B39" s="8"/>
      <c r="C39" s="6"/>
      <c r="D39" s="6"/>
      <c r="E39" s="6"/>
      <c r="F39" s="6"/>
      <c r="G39" s="6"/>
      <c r="H39" s="6"/>
      <c r="I39" s="6"/>
      <c r="J39" s="4"/>
      <c r="K39" s="3"/>
      <c r="L39" s="6"/>
      <c r="M39" s="15"/>
      <c r="N39" s="6"/>
    </row>
    <row r="42" spans="1:14" ht="18.600000000000001" thickBot="1" x14ac:dyDescent="0.4">
      <c r="A42" s="47" t="s">
        <v>60</v>
      </c>
      <c r="B42" s="48"/>
      <c r="C42" s="48"/>
      <c r="D42" s="48"/>
      <c r="E42" s="48"/>
      <c r="F42" s="48"/>
      <c r="G42" s="48"/>
      <c r="H42" s="48"/>
      <c r="I42" s="48"/>
      <c r="J42" s="48"/>
      <c r="K42" s="48"/>
      <c r="L42" s="48"/>
      <c r="M42" s="48"/>
      <c r="N42" s="48"/>
    </row>
    <row r="43" spans="1:14" ht="15" thickBot="1" x14ac:dyDescent="0.35">
      <c r="A43" s="1" t="s">
        <v>0</v>
      </c>
      <c r="B43" s="1" t="s">
        <v>1</v>
      </c>
      <c r="C43" s="1" t="s">
        <v>9</v>
      </c>
      <c r="D43" s="1" t="s">
        <v>2</v>
      </c>
      <c r="E43" s="1" t="s">
        <v>45</v>
      </c>
      <c r="F43" s="1" t="s">
        <v>46</v>
      </c>
      <c r="G43" s="1" t="s">
        <v>40</v>
      </c>
      <c r="H43" s="1" t="s">
        <v>54</v>
      </c>
      <c r="I43" s="1" t="s">
        <v>44</v>
      </c>
      <c r="J43" s="1" t="s">
        <v>41</v>
      </c>
      <c r="K43" s="17" t="s">
        <v>42</v>
      </c>
      <c r="L43" s="17" t="s">
        <v>43</v>
      </c>
      <c r="M43" s="1" t="s">
        <v>8</v>
      </c>
      <c r="N43" s="1" t="s">
        <v>11</v>
      </c>
    </row>
    <row r="44" spans="1:14" x14ac:dyDescent="0.3">
      <c r="A44" s="11"/>
      <c r="B44" s="11"/>
      <c r="C44" s="11"/>
      <c r="D44" s="11"/>
      <c r="E44" s="11"/>
      <c r="F44" s="11"/>
      <c r="G44" s="11"/>
      <c r="H44" s="19"/>
      <c r="I44" s="11"/>
      <c r="J44" s="11"/>
      <c r="K44" s="18"/>
      <c r="L44" s="11"/>
      <c r="M44" s="11"/>
      <c r="N44" s="10"/>
    </row>
    <row r="45" spans="1:14" x14ac:dyDescent="0.3">
      <c r="A45" s="11"/>
      <c r="B45" s="11"/>
      <c r="C45" s="11"/>
      <c r="D45" s="11"/>
      <c r="E45" s="11"/>
      <c r="F45" s="11"/>
      <c r="G45" s="11"/>
      <c r="H45" s="20"/>
      <c r="I45" s="11"/>
      <c r="J45" s="11"/>
      <c r="K45" s="18"/>
      <c r="L45" s="11"/>
      <c r="M45" s="11"/>
      <c r="N45" s="10"/>
    </row>
    <row r="46" spans="1:14" x14ac:dyDescent="0.3">
      <c r="A46" s="11"/>
      <c r="B46" s="11"/>
      <c r="C46" s="11"/>
      <c r="D46" s="11"/>
      <c r="E46" s="11"/>
      <c r="F46" s="11"/>
      <c r="G46" s="11"/>
      <c r="H46" s="20"/>
      <c r="I46" s="11"/>
      <c r="J46" s="11"/>
      <c r="K46" s="18"/>
      <c r="L46" s="11"/>
      <c r="M46" s="11"/>
      <c r="N46" s="10"/>
    </row>
    <row r="47" spans="1:14" x14ac:dyDescent="0.3">
      <c r="A47" s="6"/>
      <c r="B47" s="8"/>
      <c r="C47" s="6"/>
      <c r="D47" s="6"/>
      <c r="E47" s="6"/>
      <c r="F47" s="6"/>
      <c r="G47" s="6"/>
      <c r="H47" s="6"/>
      <c r="I47" s="6"/>
      <c r="J47" s="4"/>
      <c r="K47" s="16"/>
      <c r="L47" s="6"/>
      <c r="M47" s="15"/>
      <c r="N47" s="6"/>
    </row>
  </sheetData>
  <mergeCells count="4">
    <mergeCell ref="A15:C19"/>
    <mergeCell ref="A3:N3"/>
    <mergeCell ref="A26:N26"/>
    <mergeCell ref="A34:N34"/>
  </mergeCells>
  <phoneticPr fontId="9" type="noConversion"/>
  <hyperlinks>
    <hyperlink ref="Q5" r:id="rId1" display="https://www.digikey.ca/en/products/detail/sciosense/ENS210-LQFM/6490747?_gl=1*1ay5evn*_up*MQ..&amp;gclid=c79da6d869ff187e7327ce6723309f6b&amp;gclsrc=3p.ds" xr:uid="{79474F2D-421A-42C8-989C-01EE2F283C28}"/>
    <hyperlink ref="Q6" r:id="rId2" display="https://www.digikey.ca/en/products/detail/sciosense/ENS210-LQFM/6490747?_gl=1*1ay5evn*_up*MQ..&amp;gclid=c79da6d869ff187e7327ce6723309f6b&amp;gclsrc=3p.ds" xr:uid="{7B616EDA-5BDB-47EB-959C-E929F32B9810}"/>
    <hyperlink ref="Q7" r:id="rId3" display="https://www.digikey.ca/en/products/detail/sensirion-ag/SHT40-AD1B-R3/14322709" xr:uid="{2D158EA9-5F09-42B4-8402-E009394C5F44}"/>
    <hyperlink ref="Q8" r:id="rId4" display="https://www.digikey.ca/en/products/detail/adafruit-industries-llc/5183/15204087" xr:uid="{2DC54D32-39FB-4343-BB3E-FE95BF9B3F62}"/>
    <hyperlink ref="M28" r:id="rId5" display="https://www.digikey.ca/en/products/detail/seeed-technology-co-ltd/101020613/9771839?s=N4IgjCBcoCwdIDGUBmBDANgZwKYBoQB7KAbRAGYBWANgE4wAOEAXQIAcAXKEAZQ4CcAlgDsA5iAC%2BUoA" xr:uid="{3B23A3B3-3874-4D2E-B267-8C48D1610574}"/>
    <hyperlink ref="Q9" r:id="rId6" display="https://www.digikey.ca/en/products/detail/adafruit-industries-llc/4099/10230011?_gl=1*1mdkhe9*_up*MQ..&amp;gclid=22ee5c83ebc21be7a8c43447a9eea242&amp;gclsrc=3p.ds" xr:uid="{39DE1BA7-0D17-4328-A173-B9E91385360B}"/>
    <hyperlink ref="Q10" r:id="rId7" display="https://www.digikey.ca/en/products/detail/dfrobot/SEN0385/13590873?_gl=1*1mdkhe9*_up*MQ..&amp;gclid=22ee5c83ebc21be7a8c43447a9eea242&amp;gclsrc=3p.ds" xr:uid="{3EA02F5F-60B0-4735-B9AE-BF047BEE7DB8}"/>
    <hyperlink ref="Q11" r:id="rId8" display="https://www.digikey.ca/en/products/detail/adafruit-industries-llc/386/5356713" xr:uid="{F1FD99AD-416F-4699-BB7A-681167EA8A80}"/>
    <hyperlink ref="M36" r:id="rId9" display="https://www.digikey.ca/en/products/detail/infineon-technologies/PASCO2V15AUMA1/24326585?_gl=1*2i5oc*_up*MQ..&amp;gclid=367e3e72fc9e1765880f56bb30ad2469&amp;gclsrc=3p.ds" xr:uid="{54A64498-61C2-4384-A85E-E2EBDC63D2D8}"/>
    <hyperlink ref="M37" r:id="rId10" display="https://www.digikey.ca/en/products/detail/unitense/U91010001/16633593?_gl=1*1n7w4fp*_up*MQ..&amp;gclid=367e3e72fc9e1765880f56bb30ad2469&amp;gclsrc=3p.ds" xr:uid="{D7782F4D-5902-4795-BCE0-DD469F214F82}"/>
    <hyperlink ref="M38" r:id="rId11" display="https://www.digikey.ca/en/products/detail/amphenol-advanced-sensors/T6793-5K/16368385?_gl=1*l8mg6s*_up*MQ..&amp;gclid=367e3e72fc9e1765880f56bb30ad2469&amp;gclsrc=3p.ds" xr:uid="{B4835ADB-D7C8-4CC1-B09D-921E6CC573A9}"/>
  </hyperlinks>
  <pageMargins left="0.7" right="0.7" top="0.75" bottom="0.75" header="0.3" footer="0.3"/>
  <pageSetup orientation="portrait" r:id="rId12"/>
  <tableParts count="1">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76D6-D859-410C-A4AF-CD963E789EB5}">
  <dimension ref="A3:O20"/>
  <sheetViews>
    <sheetView workbookViewId="0">
      <selection activeCell="N5" sqref="N5"/>
    </sheetView>
  </sheetViews>
  <sheetFormatPr defaultRowHeight="14.4" x14ac:dyDescent="0.3"/>
  <cols>
    <col min="1" max="1" width="17" bestFit="1" customWidth="1"/>
    <col min="2" max="2" width="12.109375" bestFit="1" customWidth="1"/>
    <col min="3" max="3" width="12.88671875" bestFit="1" customWidth="1"/>
    <col min="4" max="4" width="17.5546875" bestFit="1" customWidth="1"/>
    <col min="5" max="5" width="10.6640625" bestFit="1" customWidth="1"/>
    <col min="6" max="6" width="11" bestFit="1" customWidth="1"/>
    <col min="7" max="7" width="11.44140625" bestFit="1" customWidth="1"/>
    <col min="8" max="8" width="23" bestFit="1" customWidth="1"/>
    <col min="9" max="9" width="19.109375" bestFit="1" customWidth="1"/>
    <col min="10" max="10" width="16.109375" customWidth="1"/>
    <col min="13" max="13" width="13.88671875" bestFit="1" customWidth="1"/>
    <col min="15" max="15" width="21.33203125" customWidth="1"/>
  </cols>
  <sheetData>
    <row r="3" spans="1:15" ht="18.600000000000001" thickBot="1" x14ac:dyDescent="0.4">
      <c r="A3" s="88" t="s">
        <v>79</v>
      </c>
      <c r="B3" s="89"/>
      <c r="C3" s="89"/>
      <c r="D3" s="89"/>
      <c r="E3" s="89"/>
      <c r="F3" s="89"/>
      <c r="G3" s="89"/>
      <c r="H3" s="89"/>
      <c r="I3" s="89"/>
      <c r="J3" s="89"/>
      <c r="K3" s="89"/>
      <c r="L3" s="89"/>
      <c r="M3" s="89"/>
      <c r="N3" s="89"/>
    </row>
    <row r="4" spans="1:15" ht="43.8" thickBot="1" x14ac:dyDescent="0.35">
      <c r="A4" s="1" t="s">
        <v>0</v>
      </c>
      <c r="B4" s="1" t="s">
        <v>1</v>
      </c>
      <c r="C4" s="1" t="s">
        <v>9</v>
      </c>
      <c r="D4" s="1" t="s">
        <v>74</v>
      </c>
      <c r="E4" s="1" t="s">
        <v>77</v>
      </c>
      <c r="F4" s="1" t="s">
        <v>78</v>
      </c>
      <c r="G4" s="1" t="s">
        <v>148</v>
      </c>
      <c r="H4" s="1" t="s">
        <v>147</v>
      </c>
      <c r="I4" s="1" t="s">
        <v>153</v>
      </c>
      <c r="J4" s="1" t="s">
        <v>149</v>
      </c>
      <c r="K4" s="17" t="s">
        <v>42</v>
      </c>
      <c r="L4" s="17" t="s">
        <v>43</v>
      </c>
      <c r="M4" s="1" t="s">
        <v>61</v>
      </c>
      <c r="N4" s="1" t="s">
        <v>8</v>
      </c>
      <c r="O4" s="1" t="s">
        <v>11</v>
      </c>
    </row>
    <row r="5" spans="1:15" ht="125.25" customHeight="1" x14ac:dyDescent="0.3">
      <c r="A5" s="26" t="s">
        <v>76</v>
      </c>
      <c r="B5" s="26">
        <v>6091</v>
      </c>
      <c r="C5" s="26" t="s">
        <v>75</v>
      </c>
      <c r="D5" s="26">
        <v>9.6300000000000008</v>
      </c>
      <c r="E5" s="26">
        <v>3</v>
      </c>
      <c r="F5" s="26">
        <v>18</v>
      </c>
      <c r="G5" s="27"/>
      <c r="H5" s="26">
        <v>1</v>
      </c>
      <c r="I5" s="26">
        <v>4.5</v>
      </c>
      <c r="J5" s="26" t="s">
        <v>151</v>
      </c>
      <c r="K5" s="28" t="s">
        <v>73</v>
      </c>
      <c r="L5" s="26">
        <v>5</v>
      </c>
      <c r="M5" s="29" t="s">
        <v>72</v>
      </c>
      <c r="N5" s="30" t="s">
        <v>71</v>
      </c>
      <c r="O5" s="10" t="s">
        <v>197</v>
      </c>
    </row>
    <row r="6" spans="1:15" ht="43.2" x14ac:dyDescent="0.3">
      <c r="A6" s="26" t="s">
        <v>145</v>
      </c>
      <c r="B6" s="26" t="s">
        <v>146</v>
      </c>
      <c r="C6" s="26" t="s">
        <v>144</v>
      </c>
      <c r="D6" s="26">
        <v>7.9</v>
      </c>
      <c r="E6" s="26">
        <v>4.4000000000000004</v>
      </c>
      <c r="F6" s="26">
        <v>6</v>
      </c>
      <c r="G6" s="31">
        <v>10</v>
      </c>
      <c r="H6" s="26">
        <v>0.9</v>
      </c>
      <c r="I6" s="26">
        <v>5</v>
      </c>
      <c r="J6" s="26" t="s">
        <v>150</v>
      </c>
      <c r="K6" s="28"/>
      <c r="L6" s="26"/>
      <c r="M6" s="29" t="s">
        <v>72</v>
      </c>
      <c r="N6" s="30" t="s">
        <v>142</v>
      </c>
      <c r="O6" s="10" t="s">
        <v>143</v>
      </c>
    </row>
    <row r="7" spans="1:15" ht="43.2" x14ac:dyDescent="0.3">
      <c r="A7" s="26" t="s">
        <v>152</v>
      </c>
      <c r="B7" s="26">
        <v>2465</v>
      </c>
      <c r="C7" s="26" t="s">
        <v>75</v>
      </c>
      <c r="D7" s="26">
        <v>19.95</v>
      </c>
      <c r="E7" s="26"/>
      <c r="F7" s="26"/>
      <c r="G7" s="31"/>
      <c r="H7" s="26">
        <v>0.5</v>
      </c>
      <c r="I7" s="26">
        <v>5.2</v>
      </c>
      <c r="J7" s="26" t="s">
        <v>151</v>
      </c>
      <c r="K7" s="28" t="s">
        <v>154</v>
      </c>
      <c r="L7" s="26"/>
      <c r="M7" s="29" t="s">
        <v>72</v>
      </c>
      <c r="N7" s="30" t="s">
        <v>155</v>
      </c>
      <c r="O7" s="10" t="s">
        <v>156</v>
      </c>
    </row>
    <row r="8" spans="1:15" ht="57.6" x14ac:dyDescent="0.3">
      <c r="A8" s="26" t="s">
        <v>162</v>
      </c>
      <c r="B8" s="26">
        <v>16120</v>
      </c>
      <c r="C8" s="26" t="s">
        <v>161</v>
      </c>
      <c r="D8" s="26">
        <v>13.99</v>
      </c>
      <c r="E8" s="26">
        <v>6</v>
      </c>
      <c r="F8" s="26">
        <v>24</v>
      </c>
      <c r="G8" s="31"/>
      <c r="H8" s="26">
        <v>1</v>
      </c>
      <c r="I8" s="26" t="s">
        <v>159</v>
      </c>
      <c r="J8" s="26" t="s">
        <v>151</v>
      </c>
      <c r="K8" s="28"/>
      <c r="L8" s="26"/>
      <c r="M8" s="29" t="s">
        <v>158</v>
      </c>
      <c r="N8" s="30" t="s">
        <v>157</v>
      </c>
      <c r="O8" s="10" t="s">
        <v>160</v>
      </c>
    </row>
    <row r="9" spans="1:15" ht="28.8" x14ac:dyDescent="0.3">
      <c r="A9" s="26" t="s">
        <v>165</v>
      </c>
      <c r="B9" s="26" t="s">
        <v>174</v>
      </c>
      <c r="C9" s="26" t="s">
        <v>161</v>
      </c>
      <c r="D9" s="26">
        <v>17.989999999999998</v>
      </c>
      <c r="E9" s="26">
        <v>6</v>
      </c>
      <c r="F9" s="26">
        <v>24</v>
      </c>
      <c r="G9" s="31"/>
      <c r="H9" s="26">
        <v>1</v>
      </c>
      <c r="I9" s="26" t="s">
        <v>159</v>
      </c>
      <c r="J9" s="26" t="s">
        <v>151</v>
      </c>
      <c r="K9" s="28"/>
      <c r="L9" s="26"/>
      <c r="M9" s="29" t="s">
        <v>158</v>
      </c>
      <c r="N9" s="30" t="s">
        <v>163</v>
      </c>
      <c r="O9" s="10" t="s">
        <v>164</v>
      </c>
    </row>
    <row r="10" spans="1:15" ht="57.6" x14ac:dyDescent="0.3">
      <c r="A10" s="26" t="s">
        <v>166</v>
      </c>
      <c r="B10" s="26" t="s">
        <v>167</v>
      </c>
      <c r="C10" s="26" t="s">
        <v>168</v>
      </c>
      <c r="D10" s="26"/>
      <c r="E10" s="28" t="s">
        <v>172</v>
      </c>
      <c r="F10" s="26">
        <v>10</v>
      </c>
      <c r="G10" s="31"/>
      <c r="H10" s="26">
        <v>1</v>
      </c>
      <c r="I10" s="26">
        <v>2.5</v>
      </c>
      <c r="J10" s="26" t="s">
        <v>151</v>
      </c>
      <c r="K10" s="28" t="s">
        <v>170</v>
      </c>
      <c r="L10" s="26"/>
      <c r="M10" s="29"/>
      <c r="N10" s="30" t="s">
        <v>169</v>
      </c>
      <c r="O10" s="10" t="s">
        <v>171</v>
      </c>
    </row>
    <row r="11" spans="1:15" x14ac:dyDescent="0.3">
      <c r="A11" s="6"/>
      <c r="B11" s="8"/>
      <c r="C11" s="24"/>
      <c r="D11" s="6"/>
      <c r="E11" s="6"/>
      <c r="F11" s="6"/>
      <c r="G11" s="6"/>
      <c r="H11" s="6"/>
      <c r="I11" s="4"/>
      <c r="J11" s="6"/>
      <c r="K11" s="25"/>
      <c r="L11" s="6"/>
      <c r="M11" s="21"/>
      <c r="N11" s="22"/>
      <c r="O11" s="10"/>
    </row>
    <row r="12" spans="1:15" x14ac:dyDescent="0.3">
      <c r="A12" s="6"/>
      <c r="B12" s="8"/>
      <c r="C12" s="24"/>
      <c r="D12" s="6"/>
      <c r="E12" s="6"/>
      <c r="F12" s="6"/>
      <c r="G12" s="6"/>
      <c r="H12" s="6"/>
      <c r="I12" s="4"/>
      <c r="J12" s="6"/>
      <c r="K12" s="25"/>
      <c r="L12" s="6"/>
      <c r="M12" s="21"/>
      <c r="N12" s="22"/>
      <c r="O12" s="10"/>
    </row>
    <row r="13" spans="1:15" x14ac:dyDescent="0.3">
      <c r="A13" s="6"/>
      <c r="B13" s="8"/>
      <c r="C13" s="24"/>
      <c r="D13" s="6"/>
      <c r="E13" s="6"/>
      <c r="F13" s="6"/>
      <c r="G13" s="6"/>
      <c r="H13" s="6"/>
      <c r="I13" s="4"/>
      <c r="J13" s="6"/>
      <c r="K13" s="25"/>
      <c r="L13" s="6"/>
      <c r="M13" s="21"/>
      <c r="N13" s="22"/>
      <c r="O13" s="10"/>
    </row>
    <row r="16" spans="1:15" x14ac:dyDescent="0.3">
      <c r="A16" s="87" t="s">
        <v>175</v>
      </c>
      <c r="B16" s="87"/>
      <c r="C16" s="87"/>
    </row>
    <row r="17" spans="1:3" x14ac:dyDescent="0.3">
      <c r="A17" s="87"/>
      <c r="B17" s="87"/>
      <c r="C17" s="87"/>
    </row>
    <row r="18" spans="1:3" x14ac:dyDescent="0.3">
      <c r="A18" s="87"/>
      <c r="B18" s="87"/>
      <c r="C18" s="87"/>
    </row>
    <row r="19" spans="1:3" x14ac:dyDescent="0.3">
      <c r="A19" s="87"/>
      <c r="B19" s="87"/>
      <c r="C19" s="87"/>
    </row>
    <row r="20" spans="1:3" x14ac:dyDescent="0.3">
      <c r="A20" s="87"/>
      <c r="B20" s="87"/>
      <c r="C20" s="87"/>
    </row>
  </sheetData>
  <mergeCells count="2">
    <mergeCell ref="A3:N3"/>
    <mergeCell ref="A16:C20"/>
  </mergeCells>
  <hyperlinks>
    <hyperlink ref="N5" r:id="rId1" display="https://www.adafruit.com/product/6091" xr:uid="{0E1AC956-A5AD-44E4-998F-9C50897ED952}"/>
    <hyperlink ref="N6" r:id="rId2" display="https://www.dfrobot.com/product-1712.html" xr:uid="{EFDF52E2-5CA8-494C-BD09-C6097F729EE2}"/>
    <hyperlink ref="N7" r:id="rId3" display="https://www.adafruit.com/product/2465" xr:uid="{164BEB11-EE6B-48D0-8302-3387CC8669B5}"/>
    <hyperlink ref="N8" r:id="rId4" display="https://www.waveshare.com/Solar-Power-Manager.htm" xr:uid="{8AFAF343-54E4-4471-9EDD-17261E2CFA8E}"/>
    <hyperlink ref="N9" r:id="rId5" display="https://www.waveshare.com/product/modules/solar-power-manager-d.htm" xr:uid="{0DE97502-82BE-4F66-9065-2859A89AE4A8}"/>
    <hyperlink ref="N10" r:id="rId6" display="https://www.amazon.ca/tp4056/s?k=tp4056&amp;rh=n%3A21523133011%2Cp_72%3A11192170011&amp;dc&amp;ds=v1%3AkUWRO7WVOVYhYkbyf6lKjVT7ibf4pxY99g3LxiyH0%2BM&amp;qid=1757791451&amp;rnid=11192166011&amp;ref=sr_nr_p_72_1" xr:uid="{909DA4F0-6783-4536-B3E9-4B373CFD7F0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E928-2BBF-4140-999C-0E51B04A8E20}">
  <dimension ref="A3:P18"/>
  <sheetViews>
    <sheetView zoomScale="53" zoomScaleNormal="100" workbookViewId="0">
      <selection activeCell="E19" sqref="E19"/>
    </sheetView>
  </sheetViews>
  <sheetFormatPr defaultRowHeight="14.4" x14ac:dyDescent="0.3"/>
  <cols>
    <col min="1" max="1" width="25.88671875" bestFit="1" customWidth="1"/>
    <col min="2" max="2" width="20" bestFit="1" customWidth="1"/>
    <col min="3" max="3" width="21" bestFit="1" customWidth="1"/>
    <col min="4" max="4" width="27.88671875" bestFit="1" customWidth="1"/>
    <col min="5" max="5" width="27.33203125" bestFit="1" customWidth="1"/>
    <col min="6" max="7" width="24.88671875" bestFit="1" customWidth="1"/>
    <col min="8" max="8" width="13" bestFit="1" customWidth="1"/>
    <col min="9" max="9" width="14" bestFit="1" customWidth="1"/>
    <col min="10" max="10" width="39.109375" bestFit="1" customWidth="1"/>
    <col min="11" max="11" width="38.6640625" bestFit="1" customWidth="1"/>
    <col min="12" max="12" width="15" bestFit="1" customWidth="1"/>
    <col min="13" max="13" width="29.6640625" bestFit="1" customWidth="1"/>
    <col min="14" max="14" width="10.33203125" bestFit="1" customWidth="1"/>
    <col min="15" max="15" width="22.6640625" bestFit="1" customWidth="1"/>
    <col min="16" max="16" width="29.109375" customWidth="1"/>
  </cols>
  <sheetData>
    <row r="3" spans="1:16" ht="18.600000000000001" thickBot="1" x14ac:dyDescent="0.4">
      <c r="A3" s="90" t="s">
        <v>97</v>
      </c>
      <c r="B3" s="91"/>
      <c r="C3" s="91"/>
      <c r="D3" s="91"/>
      <c r="E3" s="91"/>
      <c r="F3" s="91"/>
      <c r="G3" s="91"/>
      <c r="H3" s="91"/>
      <c r="I3" s="91"/>
      <c r="J3" s="91"/>
      <c r="K3" s="91"/>
      <c r="L3" s="91"/>
      <c r="M3" s="91"/>
      <c r="N3" s="91"/>
    </row>
    <row r="4" spans="1:16" ht="15" thickBot="1" x14ac:dyDescent="0.35">
      <c r="A4" s="33" t="s">
        <v>0</v>
      </c>
      <c r="B4" s="33" t="s">
        <v>1</v>
      </c>
      <c r="C4" s="33" t="s">
        <v>9</v>
      </c>
      <c r="D4" s="33" t="s">
        <v>74</v>
      </c>
      <c r="E4" s="33" t="s">
        <v>98</v>
      </c>
      <c r="F4" s="33" t="s">
        <v>99</v>
      </c>
      <c r="G4" s="33" t="s">
        <v>100</v>
      </c>
      <c r="H4" s="33" t="s">
        <v>101</v>
      </c>
      <c r="I4" s="33" t="s">
        <v>102</v>
      </c>
      <c r="J4" s="33" t="s">
        <v>103</v>
      </c>
      <c r="K4" s="33" t="s">
        <v>104</v>
      </c>
      <c r="L4" s="33" t="s">
        <v>105</v>
      </c>
      <c r="M4" s="33" t="s">
        <v>43</v>
      </c>
      <c r="N4" s="33" t="s">
        <v>210</v>
      </c>
      <c r="O4" s="33" t="s">
        <v>209</v>
      </c>
      <c r="P4" s="33" t="s">
        <v>11</v>
      </c>
    </row>
    <row r="5" spans="1:16" ht="28.8" x14ac:dyDescent="0.3">
      <c r="A5" s="68" t="s">
        <v>119</v>
      </c>
      <c r="B5" s="69" t="s">
        <v>120</v>
      </c>
      <c r="C5" s="68" t="s">
        <v>121</v>
      </c>
      <c r="D5" s="70">
        <v>9.3175000000000008</v>
      </c>
      <c r="E5" s="70">
        <v>0.21</v>
      </c>
      <c r="F5" s="70">
        <v>4.07E-2</v>
      </c>
      <c r="G5" s="70">
        <v>5.28</v>
      </c>
      <c r="H5" s="70">
        <v>4.3999999999999997E-2</v>
      </c>
      <c r="I5" s="70">
        <v>6.27</v>
      </c>
      <c r="J5" s="71">
        <v>90</v>
      </c>
      <c r="K5" s="72">
        <v>-40</v>
      </c>
      <c r="L5" s="72" t="s">
        <v>122</v>
      </c>
      <c r="M5" s="70">
        <v>1</v>
      </c>
      <c r="N5" s="73" t="s">
        <v>123</v>
      </c>
      <c r="O5" s="73">
        <v>1</v>
      </c>
      <c r="P5" s="71" t="s">
        <v>124</v>
      </c>
    </row>
    <row r="6" spans="1:16" x14ac:dyDescent="0.3">
      <c r="A6" s="74" t="s">
        <v>130</v>
      </c>
      <c r="B6" s="75" t="s">
        <v>129</v>
      </c>
      <c r="C6" s="76" t="s">
        <v>64</v>
      </c>
      <c r="D6" s="77">
        <v>27.1</v>
      </c>
      <c r="E6" s="74">
        <v>1.22</v>
      </c>
      <c r="F6" s="74">
        <v>0.2</v>
      </c>
      <c r="G6" s="74">
        <v>6.07</v>
      </c>
      <c r="H6" s="74"/>
      <c r="I6" s="74">
        <v>7.09</v>
      </c>
      <c r="J6" s="74"/>
      <c r="K6" s="74"/>
      <c r="L6" s="76" t="s">
        <v>110</v>
      </c>
      <c r="M6" s="74"/>
      <c r="N6" s="78" t="s">
        <v>128</v>
      </c>
      <c r="O6" s="78">
        <v>4</v>
      </c>
      <c r="P6" s="79" t="s">
        <v>131</v>
      </c>
    </row>
    <row r="7" spans="1:16" x14ac:dyDescent="0.3">
      <c r="A7" s="76" t="s">
        <v>106</v>
      </c>
      <c r="B7" s="76" t="s">
        <v>107</v>
      </c>
      <c r="C7" s="76" t="s">
        <v>20</v>
      </c>
      <c r="D7" s="77">
        <v>28.78</v>
      </c>
      <c r="E7" s="76">
        <v>1.5</v>
      </c>
      <c r="F7" s="76">
        <v>0.27</v>
      </c>
      <c r="G7" s="76">
        <v>5.5</v>
      </c>
      <c r="H7" s="80"/>
      <c r="I7" s="76">
        <v>8.1999999999999993</v>
      </c>
      <c r="J7" s="76"/>
      <c r="K7" s="81"/>
      <c r="L7" s="76" t="s">
        <v>110</v>
      </c>
      <c r="M7" s="76">
        <v>1</v>
      </c>
      <c r="N7" s="78" t="s">
        <v>108</v>
      </c>
      <c r="O7" s="78">
        <v>3</v>
      </c>
      <c r="P7" s="79" t="s">
        <v>109</v>
      </c>
    </row>
    <row r="8" spans="1:16" ht="57.6" x14ac:dyDescent="0.3">
      <c r="A8" s="76" t="s">
        <v>125</v>
      </c>
      <c r="B8" s="82" t="s">
        <v>127</v>
      </c>
      <c r="C8" s="74" t="s">
        <v>20</v>
      </c>
      <c r="D8" s="77">
        <v>38.450000000000003</v>
      </c>
      <c r="E8" s="83">
        <v>2</v>
      </c>
      <c r="F8" s="83">
        <v>0.36</v>
      </c>
      <c r="G8" s="83">
        <v>5.5</v>
      </c>
      <c r="H8" s="80"/>
      <c r="I8" s="83">
        <v>8.1999999999999993</v>
      </c>
      <c r="J8" s="76"/>
      <c r="K8" s="81"/>
      <c r="L8" s="76" t="s">
        <v>110</v>
      </c>
      <c r="M8" s="76">
        <v>1</v>
      </c>
      <c r="N8" s="78" t="s">
        <v>126</v>
      </c>
      <c r="O8" s="78">
        <v>2</v>
      </c>
      <c r="P8" s="79" t="s">
        <v>132</v>
      </c>
    </row>
    <row r="9" spans="1:16" x14ac:dyDescent="0.3">
      <c r="A9" s="76" t="s">
        <v>112</v>
      </c>
      <c r="B9" s="76" t="s">
        <v>111</v>
      </c>
      <c r="C9" s="76" t="s">
        <v>64</v>
      </c>
      <c r="D9" s="77">
        <v>67.849999999999994</v>
      </c>
      <c r="E9" s="76">
        <v>5.75</v>
      </c>
      <c r="F9" s="76">
        <v>0.94</v>
      </c>
      <c r="G9" s="76">
        <v>6.12</v>
      </c>
      <c r="H9" s="80"/>
      <c r="I9" s="76">
        <v>7.13</v>
      </c>
      <c r="J9" s="76"/>
      <c r="K9" s="81"/>
      <c r="L9" s="76" t="s">
        <v>110</v>
      </c>
      <c r="M9" s="76">
        <v>1</v>
      </c>
      <c r="N9" s="78" t="s">
        <v>114</v>
      </c>
      <c r="O9" s="78">
        <v>1</v>
      </c>
      <c r="P9" s="79" t="s">
        <v>113</v>
      </c>
    </row>
    <row r="10" spans="1:16" ht="28.8" x14ac:dyDescent="0.3">
      <c r="A10" s="76" t="s">
        <v>117</v>
      </c>
      <c r="B10" s="76" t="s">
        <v>118</v>
      </c>
      <c r="C10" s="76" t="s">
        <v>20</v>
      </c>
      <c r="D10" s="76">
        <v>100.995</v>
      </c>
      <c r="E10" s="76">
        <v>12</v>
      </c>
      <c r="F10" s="76">
        <v>1</v>
      </c>
      <c r="G10" s="76">
        <v>12</v>
      </c>
      <c r="H10" s="80">
        <v>1</v>
      </c>
      <c r="I10" s="76"/>
      <c r="J10" s="76">
        <v>70</v>
      </c>
      <c r="K10" s="81">
        <v>-20</v>
      </c>
      <c r="L10" s="76" t="s">
        <v>110</v>
      </c>
      <c r="M10" s="74">
        <v>1</v>
      </c>
      <c r="N10" s="78" t="s">
        <v>115</v>
      </c>
      <c r="O10" s="78">
        <v>5</v>
      </c>
      <c r="P10" s="79" t="s">
        <v>116</v>
      </c>
    </row>
    <row r="11" spans="1:16" x14ac:dyDescent="0.3">
      <c r="A11" s="32"/>
      <c r="B11" s="38"/>
      <c r="C11" s="26"/>
      <c r="D11" s="36"/>
      <c r="E11" s="36"/>
      <c r="F11" s="36"/>
      <c r="G11" s="36"/>
      <c r="H11" s="36"/>
      <c r="I11" s="36"/>
      <c r="J11" s="37"/>
      <c r="K11" s="28"/>
      <c r="L11" s="28"/>
      <c r="M11" s="36"/>
      <c r="N11" s="23" t="s">
        <v>133</v>
      </c>
      <c r="O11" s="23"/>
      <c r="P11" s="37" t="s">
        <v>134</v>
      </c>
    </row>
    <row r="14" spans="1:16" x14ac:dyDescent="0.3">
      <c r="A14" s="87" t="s">
        <v>173</v>
      </c>
      <c r="B14" s="87"/>
      <c r="C14" s="87"/>
    </row>
    <row r="15" spans="1:16" x14ac:dyDescent="0.3">
      <c r="A15" s="87"/>
      <c r="B15" s="87"/>
      <c r="C15" s="87"/>
    </row>
    <row r="16" spans="1:16" x14ac:dyDescent="0.3">
      <c r="A16" s="87"/>
      <c r="B16" s="87"/>
      <c r="C16" s="87"/>
    </row>
    <row r="17" spans="1:3" x14ac:dyDescent="0.3">
      <c r="A17" s="87"/>
      <c r="B17" s="87"/>
      <c r="C17" s="87"/>
    </row>
    <row r="18" spans="1:3" x14ac:dyDescent="0.3">
      <c r="A18" s="87"/>
      <c r="B18" s="87"/>
      <c r="C18" s="87"/>
    </row>
  </sheetData>
  <mergeCells count="2">
    <mergeCell ref="A3:N3"/>
    <mergeCell ref="A14:C18"/>
  </mergeCells>
  <hyperlinks>
    <hyperlink ref="N7" r:id="rId1" display="https://www.digikey.ca/en/products/detail/seeed-technology-co-ltd/313070002/5488056" xr:uid="{89878003-7B14-4A65-8979-34558379C31A}"/>
    <hyperlink ref="N9" r:id="rId2" display="https://www.digikey.ca/en/products/detail/adafruit-industries-llc/5367/15998628" xr:uid="{1522744C-DC1C-4411-8081-2330F0773897}"/>
    <hyperlink ref="N10" r:id="rId3" display="https://www.digikey.ca/en/products/detail/seeed-technology-co-ltd/114992711/14672154" xr:uid="{718F87EA-4B24-4472-8C8A-9EB84861D42F}"/>
    <hyperlink ref="N5" r:id="rId4" display="https://www.digikey.ca/en/products/detail/amx3d/SP-53X30-4-DK/16585628" xr:uid="{4E64295E-9D01-401A-A212-904BBF0BDE5B}"/>
    <hyperlink ref="N8" r:id="rId5" display="https://www.digikey.ca/en/products/detail/seeed-technology-co-ltd/313070003/5488052" xr:uid="{46F590BE-2AE8-45C9-B59A-93577D32D70E}"/>
    <hyperlink ref="N6" r:id="rId6" display="https://www.mouser.ca/ProductDetail/Adafruit/5368?qs=MyNHzdoqoQKczpDkrrmRTQ%3D%3D" xr:uid="{4B89910C-F577-48AA-B021-A249F6AF7F97}"/>
    <hyperlink ref="N11" r:id="rId7" display="https://www.digikey.ca/en/products/detail/anysolar-ltd/SM451K08L/9990444?s=N4IgjCBcoCwGxVAYygMwIYBsDOBTANCAPZQDa4A7AKwDMAnAEwgC6hADgC5QgDKHATgEsAdgHMQAXwmEmkctiKZ0-FhKA" xr:uid="{53006253-B5F5-4A75-AF75-D900565D4C86}"/>
  </hyperlinks>
  <pageMargins left="0.7" right="0.7" top="0.75" bottom="0.75" header="0.3" footer="0.3"/>
  <pageSetup orientation="portrait" r:id="rId8"/>
  <tableParts count="1">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BillOfMaterials</vt:lpstr>
      <vt:lpstr>Solenoids</vt:lpstr>
      <vt:lpstr>Sensors</vt:lpstr>
      <vt:lpstr>Power Management</vt:lpstr>
      <vt:lpstr>Solar Panels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Tait Russell</dc:creator>
  <cp:lastModifiedBy>Eric Pazder</cp:lastModifiedBy>
  <dcterms:created xsi:type="dcterms:W3CDTF">2025-09-08T17:21:04Z</dcterms:created>
  <dcterms:modified xsi:type="dcterms:W3CDTF">2025-12-05T23:21:19Z</dcterms:modified>
</cp:coreProperties>
</file>